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9320" yWindow="-120" windowWidth="19320" windowHeight="15000" firstSheet="12" activeTab="17"/>
  </bookViews>
  <sheets>
    <sheet name="Kurzeme valsts" sheetId="8" r:id="rId1"/>
    <sheet name="Kurzeme pārējie" sheetId="1" r:id="rId2"/>
    <sheet name="Kurzeme kopā" sheetId="7" r:id="rId3"/>
    <sheet name="Latgale valsts" sheetId="9" r:id="rId4"/>
    <sheet name="Latgale pārējie" sheetId="3" r:id="rId5"/>
    <sheet name="Latgale kopā" sheetId="10" r:id="rId6"/>
    <sheet name="Rīga valsts" sheetId="11" r:id="rId7"/>
    <sheet name="Rīga pārējie" sheetId="4" r:id="rId8"/>
    <sheet name="Rīga kopā" sheetId="12" r:id="rId9"/>
    <sheet name="Vidzeme valsts" sheetId="13" r:id="rId10"/>
    <sheet name="Vidzeme pārējie" sheetId="5" r:id="rId11"/>
    <sheet name="Vidzeme kopā" sheetId="14" r:id="rId12"/>
    <sheet name="Zemgale valst" sheetId="15" r:id="rId13"/>
    <sheet name="Zemgale pārējie" sheetId="6" r:id="rId14"/>
    <sheet name="Zemgale kopā" sheetId="16" r:id="rId15"/>
    <sheet name="Valsts kopā" sheetId="17" r:id="rId16"/>
    <sheet name="Pārējie kopā" sheetId="18" r:id="rId17"/>
    <sheet name="Visi kopā" sheetId="19" r:id="rId18"/>
  </sheets>
  <definedNames>
    <definedName name="OLE_LINK1" localSheetId="1">'Kurzeme pārējie'!$A$2</definedName>
  </definedNames>
  <calcPr calcId="101716"/>
</workbook>
</file>

<file path=xl/calcChain.xml><?xml version="1.0" encoding="utf-8"?>
<calcChain xmlns="http://schemas.openxmlformats.org/spreadsheetml/2006/main">
  <c r="K15" i="15"/>
  <c r="C30" i="7"/>
  <c r="C30" i="10"/>
  <c r="C30" i="12"/>
  <c r="C30" i="14"/>
  <c r="C30" i="16"/>
  <c r="C30" i="19"/>
  <c r="D30" i="7"/>
  <c r="D30" i="10"/>
  <c r="D30" i="12"/>
  <c r="D30" i="14"/>
  <c r="D30" i="16"/>
  <c r="D30" i="19"/>
  <c r="E30" i="7"/>
  <c r="E30" i="10"/>
  <c r="E30" i="12"/>
  <c r="E30" i="14"/>
  <c r="E30" i="16"/>
  <c r="E30" i="19"/>
  <c r="F30" i="7"/>
  <c r="F30" i="10"/>
  <c r="F30" i="12"/>
  <c r="F30" i="14"/>
  <c r="F30" i="16"/>
  <c r="F30" i="19"/>
  <c r="G30"/>
  <c r="H30" i="7"/>
  <c r="H30" i="10"/>
  <c r="H30" i="12"/>
  <c r="H30" i="14"/>
  <c r="H30" i="16"/>
  <c r="H30" i="19"/>
  <c r="I30" i="7"/>
  <c r="I30" i="10"/>
  <c r="I30" i="12"/>
  <c r="I30" i="14"/>
  <c r="I30" i="16"/>
  <c r="I30" i="19"/>
  <c r="J30" i="7"/>
  <c r="J30" i="10"/>
  <c r="J30" i="12"/>
  <c r="J30" i="14"/>
  <c r="J30" i="16"/>
  <c r="J30" i="19"/>
  <c r="K30"/>
  <c r="L30"/>
  <c r="M30" i="7"/>
  <c r="M30" i="10"/>
  <c r="M30" i="12"/>
  <c r="M30" i="14"/>
  <c r="M30" i="16"/>
  <c r="M30" i="19"/>
  <c r="N30"/>
  <c r="H11" i="7"/>
  <c r="H10"/>
  <c r="K24" i="11"/>
  <c r="E4" i="1"/>
  <c r="E38"/>
  <c r="F38"/>
  <c r="E5"/>
  <c r="E39"/>
  <c r="H11" i="17"/>
  <c r="D9"/>
  <c r="D11"/>
  <c r="C11"/>
  <c r="C7"/>
  <c r="C6"/>
  <c r="C8"/>
  <c r="C9"/>
  <c r="F8"/>
  <c r="C10"/>
  <c r="C7" i="16"/>
  <c r="D7"/>
  <c r="C6"/>
  <c r="H7"/>
  <c r="C9"/>
  <c r="C11"/>
  <c r="D11"/>
  <c r="D9"/>
  <c r="D5"/>
  <c r="H11"/>
  <c r="M7"/>
  <c r="J7"/>
  <c r="I7"/>
  <c r="F7"/>
  <c r="H6"/>
  <c r="C5"/>
  <c r="K7"/>
  <c r="G21" i="5"/>
  <c r="H11" i="12"/>
  <c r="H10"/>
  <c r="H9"/>
  <c r="H7"/>
  <c r="H5"/>
  <c r="H4" i="11"/>
  <c r="H5"/>
  <c r="M5"/>
  <c r="K11"/>
  <c r="K10"/>
  <c r="G33" i="1"/>
  <c r="H33" i="17"/>
  <c r="K30" i="8"/>
  <c r="F12" i="12"/>
  <c r="J10"/>
  <c r="G11" i="3"/>
  <c r="G6" i="8"/>
  <c r="K15" i="6"/>
  <c r="G15"/>
  <c r="D5"/>
  <c r="D39"/>
  <c r="E5"/>
  <c r="E39"/>
  <c r="F5"/>
  <c r="F39"/>
  <c r="H5"/>
  <c r="H39"/>
  <c r="I5"/>
  <c r="I39"/>
  <c r="J5"/>
  <c r="J39"/>
  <c r="M5"/>
  <c r="M39"/>
  <c r="C5"/>
  <c r="C39"/>
  <c r="D4"/>
  <c r="D38"/>
  <c r="E4"/>
  <c r="E38"/>
  <c r="F4"/>
  <c r="F38"/>
  <c r="H4"/>
  <c r="H38"/>
  <c r="I4"/>
  <c r="I38"/>
  <c r="J4"/>
  <c r="J38"/>
  <c r="M4"/>
  <c r="M38"/>
  <c r="C4"/>
  <c r="C38"/>
  <c r="K7"/>
  <c r="K8"/>
  <c r="K9"/>
  <c r="K5"/>
  <c r="K10"/>
  <c r="K11"/>
  <c r="K12"/>
  <c r="L12"/>
  <c r="K13"/>
  <c r="K14"/>
  <c r="K16"/>
  <c r="K17"/>
  <c r="L17"/>
  <c r="K18"/>
  <c r="K19"/>
  <c r="K20"/>
  <c r="K21"/>
  <c r="L21"/>
  <c r="K22"/>
  <c r="K23"/>
  <c r="K24"/>
  <c r="K25"/>
  <c r="L25"/>
  <c r="K26"/>
  <c r="K27"/>
  <c r="K28"/>
  <c r="K29"/>
  <c r="K30"/>
  <c r="L30"/>
  <c r="K31"/>
  <c r="K32"/>
  <c r="K33"/>
  <c r="K34"/>
  <c r="L34"/>
  <c r="K35"/>
  <c r="K36"/>
  <c r="K37"/>
  <c r="K6"/>
  <c r="G7"/>
  <c r="L7"/>
  <c r="N7"/>
  <c r="G8"/>
  <c r="G9"/>
  <c r="G10"/>
  <c r="G11"/>
  <c r="G12"/>
  <c r="G13"/>
  <c r="G14"/>
  <c r="L14"/>
  <c r="N14"/>
  <c r="G16"/>
  <c r="G17"/>
  <c r="G18"/>
  <c r="G19"/>
  <c r="L19"/>
  <c r="N19"/>
  <c r="G20"/>
  <c r="G21"/>
  <c r="G22"/>
  <c r="G23"/>
  <c r="L23"/>
  <c r="N23"/>
  <c r="G24"/>
  <c r="G25"/>
  <c r="G26"/>
  <c r="G27"/>
  <c r="L27"/>
  <c r="N27"/>
  <c r="G28"/>
  <c r="L28"/>
  <c r="N28"/>
  <c r="G29"/>
  <c r="G30"/>
  <c r="G31"/>
  <c r="G32"/>
  <c r="L32"/>
  <c r="N32"/>
  <c r="G33"/>
  <c r="G34"/>
  <c r="G35"/>
  <c r="G36"/>
  <c r="L36"/>
  <c r="G37"/>
  <c r="L37"/>
  <c r="N37"/>
  <c r="G6"/>
  <c r="N36"/>
  <c r="L15"/>
  <c r="N15"/>
  <c r="L35"/>
  <c r="N35"/>
  <c r="N34"/>
  <c r="L33"/>
  <c r="N33"/>
  <c r="L31"/>
  <c r="N31"/>
  <c r="N30"/>
  <c r="L29"/>
  <c r="N29"/>
  <c r="L26"/>
  <c r="N26"/>
  <c r="N25"/>
  <c r="L24"/>
  <c r="N24"/>
  <c r="L22"/>
  <c r="N22"/>
  <c r="N21"/>
  <c r="L20"/>
  <c r="N20"/>
  <c r="L18"/>
  <c r="N18"/>
  <c r="N17"/>
  <c r="L16"/>
  <c r="N16"/>
  <c r="L13"/>
  <c r="N13"/>
  <c r="N12"/>
  <c r="L11"/>
  <c r="N11"/>
  <c r="L8"/>
  <c r="N8"/>
  <c r="I4" i="11"/>
  <c r="I38"/>
  <c r="J4"/>
  <c r="D4"/>
  <c r="E4"/>
  <c r="F4"/>
  <c r="C4"/>
  <c r="C38"/>
  <c r="G13"/>
  <c r="G12"/>
  <c r="M4"/>
  <c r="J11" i="17"/>
  <c r="J10"/>
  <c r="K18" i="15"/>
  <c r="K19"/>
  <c r="K36" i="5"/>
  <c r="J11" i="12"/>
  <c r="K14" i="4"/>
  <c r="J5" i="11"/>
  <c r="G30" i="9"/>
  <c r="M5"/>
  <c r="M39"/>
  <c r="M4"/>
  <c r="M38"/>
  <c r="H4"/>
  <c r="I4"/>
  <c r="J4"/>
  <c r="H5"/>
  <c r="I5"/>
  <c r="J5"/>
  <c r="K18" i="1"/>
  <c r="D5"/>
  <c r="D39"/>
  <c r="C5"/>
  <c r="C39"/>
  <c r="F5"/>
  <c r="F39"/>
  <c r="C4"/>
  <c r="C38"/>
  <c r="D4"/>
  <c r="D38"/>
  <c r="F4"/>
  <c r="M5"/>
  <c r="M39"/>
  <c r="M4"/>
  <c r="M38"/>
  <c r="H5"/>
  <c r="H39"/>
  <c r="I5"/>
  <c r="I39"/>
  <c r="J5"/>
  <c r="J39"/>
  <c r="H4"/>
  <c r="H38"/>
  <c r="I4"/>
  <c r="I38"/>
  <c r="J4"/>
  <c r="J38"/>
  <c r="C4" i="8"/>
  <c r="C38"/>
  <c r="D4"/>
  <c r="D38"/>
  <c r="E4"/>
  <c r="E38"/>
  <c r="F4"/>
  <c r="F38"/>
  <c r="C5"/>
  <c r="C39"/>
  <c r="D5"/>
  <c r="D39"/>
  <c r="E5"/>
  <c r="E39"/>
  <c r="F5"/>
  <c r="F39"/>
  <c r="H4"/>
  <c r="H38"/>
  <c r="I4"/>
  <c r="I38"/>
  <c r="J4"/>
  <c r="J38"/>
  <c r="H5"/>
  <c r="H39"/>
  <c r="I5"/>
  <c r="I39"/>
  <c r="J5"/>
  <c r="J39"/>
  <c r="M4"/>
  <c r="M38"/>
  <c r="M5"/>
  <c r="M39"/>
  <c r="M7" i="14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1"/>
  <c r="M32"/>
  <c r="M33"/>
  <c r="M34"/>
  <c r="M35"/>
  <c r="M36"/>
  <c r="M37"/>
  <c r="M6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5"/>
  <c r="I15"/>
  <c r="J15"/>
  <c r="H16"/>
  <c r="I16"/>
  <c r="J16"/>
  <c r="H17"/>
  <c r="I17"/>
  <c r="J17"/>
  <c r="H18"/>
  <c r="I18"/>
  <c r="J18"/>
  <c r="H19"/>
  <c r="I19"/>
  <c r="J19"/>
  <c r="H20"/>
  <c r="I20"/>
  <c r="J20"/>
  <c r="H21"/>
  <c r="I21"/>
  <c r="J21"/>
  <c r="H22"/>
  <c r="I22"/>
  <c r="J22"/>
  <c r="H23"/>
  <c r="I23"/>
  <c r="J23"/>
  <c r="H24"/>
  <c r="I24"/>
  <c r="J24"/>
  <c r="H25"/>
  <c r="I25"/>
  <c r="J25"/>
  <c r="H26"/>
  <c r="I26"/>
  <c r="J26"/>
  <c r="H27"/>
  <c r="I27"/>
  <c r="J27"/>
  <c r="H28"/>
  <c r="I28"/>
  <c r="J28"/>
  <c r="K28"/>
  <c r="H29"/>
  <c r="I29"/>
  <c r="J29"/>
  <c r="H31"/>
  <c r="I31"/>
  <c r="J31"/>
  <c r="K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I6"/>
  <c r="J6"/>
  <c r="H6"/>
  <c r="C7"/>
  <c r="D7"/>
  <c r="E7"/>
  <c r="F7"/>
  <c r="C8"/>
  <c r="D8"/>
  <c r="E8"/>
  <c r="F8"/>
  <c r="C9"/>
  <c r="D9"/>
  <c r="E9"/>
  <c r="F9"/>
  <c r="C10"/>
  <c r="D10"/>
  <c r="E10"/>
  <c r="F10"/>
  <c r="C11"/>
  <c r="D11"/>
  <c r="E11"/>
  <c r="F11"/>
  <c r="C12"/>
  <c r="D12"/>
  <c r="E12"/>
  <c r="F12"/>
  <c r="C13"/>
  <c r="D13"/>
  <c r="E13"/>
  <c r="F13"/>
  <c r="C14"/>
  <c r="D14"/>
  <c r="E14"/>
  <c r="F14"/>
  <c r="C15"/>
  <c r="D15"/>
  <c r="E15"/>
  <c r="F15"/>
  <c r="C16"/>
  <c r="D16"/>
  <c r="E16"/>
  <c r="F16"/>
  <c r="C17"/>
  <c r="D17"/>
  <c r="E17"/>
  <c r="F17"/>
  <c r="C18"/>
  <c r="D18"/>
  <c r="E18"/>
  <c r="F18"/>
  <c r="C19"/>
  <c r="D19"/>
  <c r="E19"/>
  <c r="F19"/>
  <c r="C20"/>
  <c r="D20"/>
  <c r="E20"/>
  <c r="F20"/>
  <c r="C21"/>
  <c r="D21"/>
  <c r="E21"/>
  <c r="F21"/>
  <c r="C22"/>
  <c r="D22"/>
  <c r="E22"/>
  <c r="F22"/>
  <c r="C23"/>
  <c r="D23"/>
  <c r="E23"/>
  <c r="F23"/>
  <c r="C24"/>
  <c r="D24"/>
  <c r="E24"/>
  <c r="F24"/>
  <c r="C25"/>
  <c r="D25"/>
  <c r="E25"/>
  <c r="F25"/>
  <c r="C26"/>
  <c r="D26"/>
  <c r="E26"/>
  <c r="F26"/>
  <c r="C27"/>
  <c r="D27"/>
  <c r="E27"/>
  <c r="F27"/>
  <c r="C28"/>
  <c r="D28"/>
  <c r="E28"/>
  <c r="F28"/>
  <c r="C29"/>
  <c r="D29"/>
  <c r="E29"/>
  <c r="F29"/>
  <c r="C31"/>
  <c r="D31"/>
  <c r="E31"/>
  <c r="F31"/>
  <c r="C32"/>
  <c r="D32"/>
  <c r="E32"/>
  <c r="F32"/>
  <c r="C33"/>
  <c r="D33"/>
  <c r="E33"/>
  <c r="F33"/>
  <c r="C34"/>
  <c r="D34"/>
  <c r="E34"/>
  <c r="F34"/>
  <c r="C35"/>
  <c r="D35"/>
  <c r="E35"/>
  <c r="F35"/>
  <c r="C36"/>
  <c r="D36"/>
  <c r="E36"/>
  <c r="F36"/>
  <c r="C37"/>
  <c r="D37"/>
  <c r="E37"/>
  <c r="F37"/>
  <c r="D6"/>
  <c r="E6"/>
  <c r="F6"/>
  <c r="C6"/>
  <c r="M7" i="18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6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5"/>
  <c r="I15"/>
  <c r="J15"/>
  <c r="H16"/>
  <c r="I16"/>
  <c r="J16"/>
  <c r="H17"/>
  <c r="I17"/>
  <c r="J17"/>
  <c r="H18"/>
  <c r="I18"/>
  <c r="J18"/>
  <c r="H19"/>
  <c r="I19"/>
  <c r="J19"/>
  <c r="H20"/>
  <c r="I20"/>
  <c r="J20"/>
  <c r="H21"/>
  <c r="I21"/>
  <c r="J21"/>
  <c r="H22"/>
  <c r="I22"/>
  <c r="J22"/>
  <c r="H23"/>
  <c r="I23"/>
  <c r="J23"/>
  <c r="H24"/>
  <c r="I24"/>
  <c r="J24"/>
  <c r="H25"/>
  <c r="I25"/>
  <c r="J25"/>
  <c r="H26"/>
  <c r="I26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I6"/>
  <c r="J6"/>
  <c r="H6"/>
  <c r="C7"/>
  <c r="D7"/>
  <c r="E7"/>
  <c r="F7"/>
  <c r="C8"/>
  <c r="D8"/>
  <c r="E8"/>
  <c r="F8"/>
  <c r="C9"/>
  <c r="D9"/>
  <c r="E9"/>
  <c r="F9"/>
  <c r="C10"/>
  <c r="D10"/>
  <c r="E10"/>
  <c r="F10"/>
  <c r="C11"/>
  <c r="D11"/>
  <c r="E11"/>
  <c r="F11"/>
  <c r="C12"/>
  <c r="D12"/>
  <c r="E12"/>
  <c r="F12"/>
  <c r="C13"/>
  <c r="D13"/>
  <c r="E13"/>
  <c r="F13"/>
  <c r="C14"/>
  <c r="D14"/>
  <c r="E14"/>
  <c r="F14"/>
  <c r="C15"/>
  <c r="D15"/>
  <c r="E15"/>
  <c r="F15"/>
  <c r="C16"/>
  <c r="D16"/>
  <c r="E16"/>
  <c r="F16"/>
  <c r="C17"/>
  <c r="D17"/>
  <c r="E17"/>
  <c r="F17"/>
  <c r="C18"/>
  <c r="D18"/>
  <c r="E18"/>
  <c r="F18"/>
  <c r="C19"/>
  <c r="D19"/>
  <c r="E19"/>
  <c r="F19"/>
  <c r="C20"/>
  <c r="D20"/>
  <c r="E20"/>
  <c r="F20"/>
  <c r="C21"/>
  <c r="D21"/>
  <c r="E21"/>
  <c r="F21"/>
  <c r="C22"/>
  <c r="D22"/>
  <c r="E22"/>
  <c r="F22"/>
  <c r="C23"/>
  <c r="D23"/>
  <c r="E23"/>
  <c r="F23"/>
  <c r="C24"/>
  <c r="D24"/>
  <c r="E24"/>
  <c r="F24"/>
  <c r="C25"/>
  <c r="D25"/>
  <c r="E25"/>
  <c r="F25"/>
  <c r="C26"/>
  <c r="D26"/>
  <c r="E26"/>
  <c r="F26"/>
  <c r="C27"/>
  <c r="D27"/>
  <c r="E27"/>
  <c r="F27"/>
  <c r="C28"/>
  <c r="D28"/>
  <c r="E28"/>
  <c r="F28"/>
  <c r="C29"/>
  <c r="D29"/>
  <c r="E29"/>
  <c r="F29"/>
  <c r="C30"/>
  <c r="D30"/>
  <c r="E30"/>
  <c r="F30"/>
  <c r="C31"/>
  <c r="D31"/>
  <c r="E31"/>
  <c r="F31"/>
  <c r="C32"/>
  <c r="D32"/>
  <c r="E32"/>
  <c r="F32"/>
  <c r="C33"/>
  <c r="D33"/>
  <c r="E33"/>
  <c r="F33"/>
  <c r="C34"/>
  <c r="D34"/>
  <c r="E34"/>
  <c r="F34"/>
  <c r="C35"/>
  <c r="D35"/>
  <c r="E35"/>
  <c r="F35"/>
  <c r="C36"/>
  <c r="D36"/>
  <c r="E36"/>
  <c r="F36"/>
  <c r="C37"/>
  <c r="D37"/>
  <c r="E37"/>
  <c r="F37"/>
  <c r="D6"/>
  <c r="E6"/>
  <c r="F6"/>
  <c r="C6"/>
  <c r="M7" i="1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6"/>
  <c r="H7"/>
  <c r="I7"/>
  <c r="J7"/>
  <c r="H8"/>
  <c r="I8"/>
  <c r="J8"/>
  <c r="H9"/>
  <c r="I9"/>
  <c r="J9"/>
  <c r="H10"/>
  <c r="I10"/>
  <c r="I11"/>
  <c r="H12"/>
  <c r="I12"/>
  <c r="J12"/>
  <c r="H13"/>
  <c r="I13"/>
  <c r="J13"/>
  <c r="H14"/>
  <c r="I14"/>
  <c r="J14"/>
  <c r="H15"/>
  <c r="I15"/>
  <c r="J15"/>
  <c r="H16"/>
  <c r="I16"/>
  <c r="J16"/>
  <c r="H17"/>
  <c r="I17"/>
  <c r="J17"/>
  <c r="H18"/>
  <c r="I18"/>
  <c r="J18"/>
  <c r="H19"/>
  <c r="I19"/>
  <c r="J19"/>
  <c r="K19"/>
  <c r="H20"/>
  <c r="I20"/>
  <c r="J20"/>
  <c r="H21"/>
  <c r="I21"/>
  <c r="J21"/>
  <c r="H22"/>
  <c r="I22"/>
  <c r="J22"/>
  <c r="K22"/>
  <c r="H6"/>
  <c r="I6"/>
  <c r="J6"/>
  <c r="K6"/>
  <c r="K8"/>
  <c r="K10"/>
  <c r="K4"/>
  <c r="K12"/>
  <c r="K14"/>
  <c r="K16"/>
  <c r="K18"/>
  <c r="K20"/>
  <c r="H24"/>
  <c r="I24"/>
  <c r="J24"/>
  <c r="K24"/>
  <c r="H26"/>
  <c r="I26"/>
  <c r="J26"/>
  <c r="K26"/>
  <c r="H28"/>
  <c r="I28"/>
  <c r="J28"/>
  <c r="K28"/>
  <c r="H30"/>
  <c r="I30"/>
  <c r="J30"/>
  <c r="K30"/>
  <c r="H32"/>
  <c r="I32"/>
  <c r="J32"/>
  <c r="K32"/>
  <c r="H34"/>
  <c r="I34"/>
  <c r="J34"/>
  <c r="K34"/>
  <c r="H36"/>
  <c r="I36"/>
  <c r="J36"/>
  <c r="K36"/>
  <c r="K38"/>
  <c r="H23"/>
  <c r="I23"/>
  <c r="J23"/>
  <c r="H25"/>
  <c r="I25"/>
  <c r="J25"/>
  <c r="H27"/>
  <c r="I27"/>
  <c r="J27"/>
  <c r="H29"/>
  <c r="I29"/>
  <c r="J29"/>
  <c r="H31"/>
  <c r="I31"/>
  <c r="J31"/>
  <c r="I33"/>
  <c r="J33"/>
  <c r="H35"/>
  <c r="I35"/>
  <c r="J35"/>
  <c r="H37"/>
  <c r="I37"/>
  <c r="J37"/>
  <c r="D7"/>
  <c r="E7"/>
  <c r="F7"/>
  <c r="D8"/>
  <c r="E8"/>
  <c r="E9"/>
  <c r="F9"/>
  <c r="D10"/>
  <c r="E10"/>
  <c r="F10"/>
  <c r="E11"/>
  <c r="F11"/>
  <c r="C12"/>
  <c r="D12"/>
  <c r="E12"/>
  <c r="F12"/>
  <c r="C13"/>
  <c r="D13"/>
  <c r="E13"/>
  <c r="F13"/>
  <c r="C14"/>
  <c r="D14"/>
  <c r="E14"/>
  <c r="F14"/>
  <c r="C15"/>
  <c r="D15"/>
  <c r="E15"/>
  <c r="F15"/>
  <c r="C16"/>
  <c r="D16"/>
  <c r="E16"/>
  <c r="F16"/>
  <c r="C17"/>
  <c r="D17"/>
  <c r="E17"/>
  <c r="F17"/>
  <c r="C18"/>
  <c r="D18"/>
  <c r="E18"/>
  <c r="F18"/>
  <c r="C19"/>
  <c r="D19"/>
  <c r="E19"/>
  <c r="F19"/>
  <c r="C20"/>
  <c r="D20"/>
  <c r="E20"/>
  <c r="F20"/>
  <c r="C21"/>
  <c r="D21"/>
  <c r="E21"/>
  <c r="F21"/>
  <c r="C22"/>
  <c r="D22"/>
  <c r="E22"/>
  <c r="F22"/>
  <c r="G22"/>
  <c r="C23"/>
  <c r="D23"/>
  <c r="E23"/>
  <c r="F23"/>
  <c r="G23"/>
  <c r="C24"/>
  <c r="D24"/>
  <c r="E24"/>
  <c r="F24"/>
  <c r="C25"/>
  <c r="D25"/>
  <c r="E25"/>
  <c r="F25"/>
  <c r="C26"/>
  <c r="C4"/>
  <c r="C28"/>
  <c r="C30"/>
  <c r="C32"/>
  <c r="C34"/>
  <c r="C36"/>
  <c r="C38"/>
  <c r="D26"/>
  <c r="E26"/>
  <c r="F26"/>
  <c r="C27"/>
  <c r="C5"/>
  <c r="C29"/>
  <c r="C31"/>
  <c r="C33"/>
  <c r="C35"/>
  <c r="C37"/>
  <c r="C39"/>
  <c r="D27"/>
  <c r="E27"/>
  <c r="F27"/>
  <c r="D28"/>
  <c r="E28"/>
  <c r="F28"/>
  <c r="G28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6"/>
  <c r="E6"/>
  <c r="F6"/>
  <c r="M8" i="16"/>
  <c r="M9"/>
  <c r="M11"/>
  <c r="M5"/>
  <c r="M13"/>
  <c r="M15"/>
  <c r="M17"/>
  <c r="M19"/>
  <c r="M21"/>
  <c r="M23"/>
  <c r="M25"/>
  <c r="M27"/>
  <c r="M29"/>
  <c r="M31"/>
  <c r="M33"/>
  <c r="M35"/>
  <c r="M37"/>
  <c r="M39"/>
  <c r="M10"/>
  <c r="M12"/>
  <c r="M14"/>
  <c r="M16"/>
  <c r="M18"/>
  <c r="M20"/>
  <c r="M22"/>
  <c r="M24"/>
  <c r="M26"/>
  <c r="M28"/>
  <c r="M32"/>
  <c r="M34"/>
  <c r="M36"/>
  <c r="M6"/>
  <c r="H8"/>
  <c r="I8"/>
  <c r="J8"/>
  <c r="H9"/>
  <c r="I9"/>
  <c r="J9"/>
  <c r="J11"/>
  <c r="J5"/>
  <c r="H10"/>
  <c r="I10"/>
  <c r="J10"/>
  <c r="I11"/>
  <c r="K11"/>
  <c r="H12"/>
  <c r="I12"/>
  <c r="J12"/>
  <c r="H13"/>
  <c r="I13"/>
  <c r="J13"/>
  <c r="H14"/>
  <c r="I14"/>
  <c r="J14"/>
  <c r="K14"/>
  <c r="H15"/>
  <c r="I15"/>
  <c r="J15"/>
  <c r="K15"/>
  <c r="H16"/>
  <c r="I16"/>
  <c r="J16"/>
  <c r="H17"/>
  <c r="I17"/>
  <c r="J17"/>
  <c r="K17"/>
  <c r="H18"/>
  <c r="I18"/>
  <c r="J18"/>
  <c r="K18"/>
  <c r="H19"/>
  <c r="I19"/>
  <c r="J19"/>
  <c r="K19"/>
  <c r="H20"/>
  <c r="I20"/>
  <c r="J20"/>
  <c r="H21"/>
  <c r="I21"/>
  <c r="J21"/>
  <c r="H22"/>
  <c r="I22"/>
  <c r="J22"/>
  <c r="K22"/>
  <c r="H23"/>
  <c r="I23"/>
  <c r="J23"/>
  <c r="H24"/>
  <c r="I24"/>
  <c r="J24"/>
  <c r="H25"/>
  <c r="I25"/>
  <c r="J25"/>
  <c r="K25"/>
  <c r="H26"/>
  <c r="I26"/>
  <c r="J26"/>
  <c r="H27"/>
  <c r="I27"/>
  <c r="J27"/>
  <c r="K27"/>
  <c r="H28"/>
  <c r="I28"/>
  <c r="J28"/>
  <c r="H29"/>
  <c r="I29"/>
  <c r="J29"/>
  <c r="K30"/>
  <c r="H31"/>
  <c r="I31"/>
  <c r="J31"/>
  <c r="H32"/>
  <c r="I32"/>
  <c r="J32"/>
  <c r="H33"/>
  <c r="I33"/>
  <c r="J33"/>
  <c r="H34"/>
  <c r="I34"/>
  <c r="J34"/>
  <c r="K34"/>
  <c r="H35"/>
  <c r="I35"/>
  <c r="J35"/>
  <c r="H36"/>
  <c r="I36"/>
  <c r="J36"/>
  <c r="K36"/>
  <c r="H37"/>
  <c r="I37"/>
  <c r="J37"/>
  <c r="K37"/>
  <c r="I6"/>
  <c r="I4"/>
  <c r="J6"/>
  <c r="E7"/>
  <c r="C8"/>
  <c r="D8"/>
  <c r="E8"/>
  <c r="F8"/>
  <c r="G8"/>
  <c r="E9"/>
  <c r="F9"/>
  <c r="C10"/>
  <c r="D10"/>
  <c r="E10"/>
  <c r="F10"/>
  <c r="G10"/>
  <c r="E11"/>
  <c r="F11"/>
  <c r="C12"/>
  <c r="D12"/>
  <c r="E12"/>
  <c r="F12"/>
  <c r="G12"/>
  <c r="C13"/>
  <c r="D13"/>
  <c r="E13"/>
  <c r="F13"/>
  <c r="C14"/>
  <c r="D14"/>
  <c r="E14"/>
  <c r="F14"/>
  <c r="C15"/>
  <c r="D15"/>
  <c r="E15"/>
  <c r="F15"/>
  <c r="C16"/>
  <c r="D16"/>
  <c r="E16"/>
  <c r="F16"/>
  <c r="C17"/>
  <c r="D17"/>
  <c r="E17"/>
  <c r="F17"/>
  <c r="G17"/>
  <c r="C18"/>
  <c r="D18"/>
  <c r="E18"/>
  <c r="F18"/>
  <c r="C19"/>
  <c r="D19"/>
  <c r="E19"/>
  <c r="F19"/>
  <c r="G19"/>
  <c r="C20"/>
  <c r="D20"/>
  <c r="E20"/>
  <c r="F20"/>
  <c r="C21"/>
  <c r="D21"/>
  <c r="E21"/>
  <c r="F21"/>
  <c r="C22"/>
  <c r="D22"/>
  <c r="E22"/>
  <c r="F22"/>
  <c r="C23"/>
  <c r="D23"/>
  <c r="E23"/>
  <c r="F23"/>
  <c r="G23"/>
  <c r="C24"/>
  <c r="D24"/>
  <c r="E24"/>
  <c r="F24"/>
  <c r="C25"/>
  <c r="D25"/>
  <c r="E25"/>
  <c r="F25"/>
  <c r="C26"/>
  <c r="D26"/>
  <c r="E26"/>
  <c r="F26"/>
  <c r="G26"/>
  <c r="C27"/>
  <c r="D27"/>
  <c r="E27"/>
  <c r="F27"/>
  <c r="C28"/>
  <c r="D28"/>
  <c r="E28"/>
  <c r="F28"/>
  <c r="C29"/>
  <c r="D29"/>
  <c r="E29"/>
  <c r="F29"/>
  <c r="G30"/>
  <c r="C31"/>
  <c r="D31"/>
  <c r="E31"/>
  <c r="F31"/>
  <c r="G31"/>
  <c r="C32"/>
  <c r="D32"/>
  <c r="E32"/>
  <c r="F32"/>
  <c r="C33"/>
  <c r="D33"/>
  <c r="E33"/>
  <c r="F33"/>
  <c r="G33"/>
  <c r="C34"/>
  <c r="D34"/>
  <c r="E34"/>
  <c r="F34"/>
  <c r="C35"/>
  <c r="D35"/>
  <c r="E35"/>
  <c r="F35"/>
  <c r="C36"/>
  <c r="D36"/>
  <c r="E36"/>
  <c r="F36"/>
  <c r="C37"/>
  <c r="D37"/>
  <c r="E37"/>
  <c r="F37"/>
  <c r="D6"/>
  <c r="D4"/>
  <c r="E6"/>
  <c r="E4"/>
  <c r="F6"/>
  <c r="M7" i="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1"/>
  <c r="M32"/>
  <c r="M33"/>
  <c r="M34"/>
  <c r="M35"/>
  <c r="M36"/>
  <c r="M37"/>
  <c r="M6"/>
  <c r="H7"/>
  <c r="I7"/>
  <c r="J7"/>
  <c r="H8"/>
  <c r="I8"/>
  <c r="J8"/>
  <c r="H9"/>
  <c r="I9"/>
  <c r="J9"/>
  <c r="I10"/>
  <c r="J10"/>
  <c r="I11"/>
  <c r="J11"/>
  <c r="H12"/>
  <c r="I12"/>
  <c r="J12"/>
  <c r="H13"/>
  <c r="I13"/>
  <c r="J13"/>
  <c r="H14"/>
  <c r="I14"/>
  <c r="J14"/>
  <c r="H15"/>
  <c r="I15"/>
  <c r="J15"/>
  <c r="H16"/>
  <c r="I16"/>
  <c r="J16"/>
  <c r="H17"/>
  <c r="I17"/>
  <c r="J17"/>
  <c r="H18"/>
  <c r="I18"/>
  <c r="J18"/>
  <c r="H19"/>
  <c r="I19"/>
  <c r="J19"/>
  <c r="H20"/>
  <c r="I20"/>
  <c r="J20"/>
  <c r="H21"/>
  <c r="I21"/>
  <c r="J21"/>
  <c r="H22"/>
  <c r="I22"/>
  <c r="J22"/>
  <c r="H23"/>
  <c r="I23"/>
  <c r="J23"/>
  <c r="H24"/>
  <c r="I24"/>
  <c r="J24"/>
  <c r="H25"/>
  <c r="I25"/>
  <c r="J25"/>
  <c r="H26"/>
  <c r="I26"/>
  <c r="J26"/>
  <c r="H27"/>
  <c r="I27"/>
  <c r="J27"/>
  <c r="H28"/>
  <c r="I28"/>
  <c r="J28"/>
  <c r="H29"/>
  <c r="I29"/>
  <c r="J29"/>
  <c r="H31"/>
  <c r="I31"/>
  <c r="J31"/>
  <c r="H32"/>
  <c r="I32"/>
  <c r="J32"/>
  <c r="I33"/>
  <c r="J33"/>
  <c r="H34"/>
  <c r="I34"/>
  <c r="J34"/>
  <c r="H35"/>
  <c r="I35"/>
  <c r="J35"/>
  <c r="H36"/>
  <c r="I36"/>
  <c r="J36"/>
  <c r="H37"/>
  <c r="I37"/>
  <c r="J37"/>
  <c r="I6"/>
  <c r="J6"/>
  <c r="H6"/>
  <c r="C7"/>
  <c r="D7"/>
  <c r="E7"/>
  <c r="F7"/>
  <c r="C8"/>
  <c r="D8"/>
  <c r="E8"/>
  <c r="F8"/>
  <c r="C9"/>
  <c r="D9"/>
  <c r="E9"/>
  <c r="F9"/>
  <c r="C10"/>
  <c r="D10"/>
  <c r="F10"/>
  <c r="C11"/>
  <c r="D11"/>
  <c r="F11"/>
  <c r="C12"/>
  <c r="D12"/>
  <c r="E12"/>
  <c r="F12"/>
  <c r="C13"/>
  <c r="D13"/>
  <c r="E13"/>
  <c r="F13"/>
  <c r="C14"/>
  <c r="D14"/>
  <c r="E14"/>
  <c r="F14"/>
  <c r="C15"/>
  <c r="D15"/>
  <c r="E15"/>
  <c r="F15"/>
  <c r="C16"/>
  <c r="D16"/>
  <c r="E16"/>
  <c r="F16"/>
  <c r="C17"/>
  <c r="D17"/>
  <c r="E17"/>
  <c r="F17"/>
  <c r="C18"/>
  <c r="D18"/>
  <c r="E18"/>
  <c r="F18"/>
  <c r="C19"/>
  <c r="D19"/>
  <c r="E19"/>
  <c r="F19"/>
  <c r="C20"/>
  <c r="D20"/>
  <c r="E20"/>
  <c r="F20"/>
  <c r="C21"/>
  <c r="D21"/>
  <c r="E21"/>
  <c r="F21"/>
  <c r="C22"/>
  <c r="D22"/>
  <c r="E22"/>
  <c r="F22"/>
  <c r="C23"/>
  <c r="D23"/>
  <c r="E23"/>
  <c r="F23"/>
  <c r="C24"/>
  <c r="D24"/>
  <c r="E24"/>
  <c r="F24"/>
  <c r="C25"/>
  <c r="D25"/>
  <c r="E25"/>
  <c r="F25"/>
  <c r="C26"/>
  <c r="D26"/>
  <c r="E26"/>
  <c r="F26"/>
  <c r="C27"/>
  <c r="D27"/>
  <c r="E27"/>
  <c r="F27"/>
  <c r="C28"/>
  <c r="D28"/>
  <c r="E28"/>
  <c r="F28"/>
  <c r="C29"/>
  <c r="D29"/>
  <c r="E29"/>
  <c r="F29"/>
  <c r="D6"/>
  <c r="D4"/>
  <c r="D32"/>
  <c r="D34"/>
  <c r="D36"/>
  <c r="D38"/>
  <c r="C31"/>
  <c r="D31"/>
  <c r="E31"/>
  <c r="F31"/>
  <c r="C32"/>
  <c r="E32"/>
  <c r="F32"/>
  <c r="C33"/>
  <c r="D33"/>
  <c r="E33"/>
  <c r="F33"/>
  <c r="C34"/>
  <c r="E34"/>
  <c r="F34"/>
  <c r="C35"/>
  <c r="D35"/>
  <c r="E35"/>
  <c r="F35"/>
  <c r="C36"/>
  <c r="E36"/>
  <c r="F36"/>
  <c r="C37"/>
  <c r="D37"/>
  <c r="E37"/>
  <c r="F37"/>
  <c r="E6"/>
  <c r="F6"/>
  <c r="C6"/>
  <c r="K37" i="15"/>
  <c r="G37"/>
  <c r="K36"/>
  <c r="G36"/>
  <c r="K35"/>
  <c r="G35"/>
  <c r="L35"/>
  <c r="K34"/>
  <c r="G34"/>
  <c r="K33"/>
  <c r="G33"/>
  <c r="K32"/>
  <c r="G32"/>
  <c r="K31"/>
  <c r="G31"/>
  <c r="L31"/>
  <c r="K30"/>
  <c r="G30"/>
  <c r="K29"/>
  <c r="G29"/>
  <c r="L29"/>
  <c r="N29"/>
  <c r="K28"/>
  <c r="G28"/>
  <c r="K27"/>
  <c r="G27"/>
  <c r="K26"/>
  <c r="G26"/>
  <c r="K25"/>
  <c r="G25"/>
  <c r="L25"/>
  <c r="N25"/>
  <c r="K24"/>
  <c r="G24"/>
  <c r="K23"/>
  <c r="G23"/>
  <c r="L23"/>
  <c r="N23"/>
  <c r="K22"/>
  <c r="G22"/>
  <c r="K21"/>
  <c r="G21"/>
  <c r="K20"/>
  <c r="G20"/>
  <c r="G19"/>
  <c r="L19"/>
  <c r="N19"/>
  <c r="G18"/>
  <c r="K17"/>
  <c r="G17"/>
  <c r="K16"/>
  <c r="G16"/>
  <c r="L16"/>
  <c r="N16"/>
  <c r="G15"/>
  <c r="K14"/>
  <c r="G14"/>
  <c r="L14"/>
  <c r="N14"/>
  <c r="K13"/>
  <c r="G13"/>
  <c r="K12"/>
  <c r="G12"/>
  <c r="L12"/>
  <c r="K11"/>
  <c r="G11"/>
  <c r="K10"/>
  <c r="G10"/>
  <c r="K9"/>
  <c r="G9"/>
  <c r="K8"/>
  <c r="G8"/>
  <c r="L8"/>
  <c r="K7"/>
  <c r="G7"/>
  <c r="K6"/>
  <c r="G6"/>
  <c r="L6"/>
  <c r="N6"/>
  <c r="M5"/>
  <c r="M39"/>
  <c r="J5"/>
  <c r="J39"/>
  <c r="I5"/>
  <c r="I39"/>
  <c r="H5"/>
  <c r="H39"/>
  <c r="F5"/>
  <c r="F39"/>
  <c r="E5"/>
  <c r="E39"/>
  <c r="D5"/>
  <c r="D39"/>
  <c r="C5"/>
  <c r="C39"/>
  <c r="G39"/>
  <c r="L39"/>
  <c r="N39"/>
  <c r="M4"/>
  <c r="M38"/>
  <c r="J4"/>
  <c r="J38"/>
  <c r="I4"/>
  <c r="I38"/>
  <c r="H4"/>
  <c r="H38"/>
  <c r="K38"/>
  <c r="L38"/>
  <c r="N38"/>
  <c r="F4"/>
  <c r="F38"/>
  <c r="E4"/>
  <c r="E38"/>
  <c r="D4"/>
  <c r="D38"/>
  <c r="C4"/>
  <c r="C38"/>
  <c r="K37" i="13"/>
  <c r="G37"/>
  <c r="K36"/>
  <c r="G36"/>
  <c r="L36"/>
  <c r="K35"/>
  <c r="G35"/>
  <c r="K34"/>
  <c r="G34"/>
  <c r="K33"/>
  <c r="G33"/>
  <c r="K32"/>
  <c r="G32"/>
  <c r="L32"/>
  <c r="N32"/>
  <c r="K31"/>
  <c r="G31"/>
  <c r="K30"/>
  <c r="G30"/>
  <c r="K29"/>
  <c r="G29"/>
  <c r="K28"/>
  <c r="G28"/>
  <c r="L28"/>
  <c r="K27"/>
  <c r="G27"/>
  <c r="K26"/>
  <c r="G26"/>
  <c r="K25"/>
  <c r="G25"/>
  <c r="K24"/>
  <c r="G24"/>
  <c r="L24"/>
  <c r="K23"/>
  <c r="G23"/>
  <c r="K22"/>
  <c r="G22"/>
  <c r="L22"/>
  <c r="N22"/>
  <c r="K21"/>
  <c r="G21"/>
  <c r="K20"/>
  <c r="G20"/>
  <c r="K19"/>
  <c r="G19"/>
  <c r="K18"/>
  <c r="G18"/>
  <c r="K17"/>
  <c r="G17"/>
  <c r="K16"/>
  <c r="G16"/>
  <c r="L16"/>
  <c r="N16"/>
  <c r="N38"/>
  <c r="K15"/>
  <c r="G15"/>
  <c r="K14"/>
  <c r="G14"/>
  <c r="L14"/>
  <c r="K13"/>
  <c r="G13"/>
  <c r="K12"/>
  <c r="G12"/>
  <c r="K11"/>
  <c r="G11"/>
  <c r="K10"/>
  <c r="G10"/>
  <c r="L10"/>
  <c r="K9"/>
  <c r="G9"/>
  <c r="K8"/>
  <c r="G8"/>
  <c r="K7"/>
  <c r="G7"/>
  <c r="K6"/>
  <c r="G6"/>
  <c r="L6"/>
  <c r="N6"/>
  <c r="M5"/>
  <c r="M39"/>
  <c r="J5"/>
  <c r="J39"/>
  <c r="I5"/>
  <c r="I39"/>
  <c r="H5"/>
  <c r="H39"/>
  <c r="F5"/>
  <c r="F39"/>
  <c r="E5"/>
  <c r="E39"/>
  <c r="D5"/>
  <c r="D39"/>
  <c r="C5"/>
  <c r="C39"/>
  <c r="M4"/>
  <c r="M38"/>
  <c r="J4"/>
  <c r="J38"/>
  <c r="I4"/>
  <c r="I38"/>
  <c r="H4"/>
  <c r="H38"/>
  <c r="F4"/>
  <c r="F38"/>
  <c r="E4"/>
  <c r="E38"/>
  <c r="D4"/>
  <c r="D38"/>
  <c r="C4"/>
  <c r="C38"/>
  <c r="M37" i="12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1"/>
  <c r="M32"/>
  <c r="M33"/>
  <c r="M34"/>
  <c r="M35"/>
  <c r="M36"/>
  <c r="M6"/>
  <c r="M4"/>
  <c r="H25"/>
  <c r="I25"/>
  <c r="J25"/>
  <c r="H26"/>
  <c r="I26"/>
  <c r="J26"/>
  <c r="K26"/>
  <c r="C26"/>
  <c r="D26"/>
  <c r="E26"/>
  <c r="F26"/>
  <c r="G26"/>
  <c r="L26"/>
  <c r="N26"/>
  <c r="H27"/>
  <c r="I27"/>
  <c r="J27"/>
  <c r="H28"/>
  <c r="I28"/>
  <c r="J28"/>
  <c r="H29"/>
  <c r="I29"/>
  <c r="J29"/>
  <c r="K30"/>
  <c r="G30"/>
  <c r="L30"/>
  <c r="N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K37"/>
  <c r="I7"/>
  <c r="J7"/>
  <c r="K7"/>
  <c r="H8"/>
  <c r="I8"/>
  <c r="J8"/>
  <c r="I9"/>
  <c r="I11"/>
  <c r="I5"/>
  <c r="J9"/>
  <c r="I10"/>
  <c r="H12"/>
  <c r="I12"/>
  <c r="J12"/>
  <c r="H13"/>
  <c r="I13"/>
  <c r="J13"/>
  <c r="H14"/>
  <c r="I14"/>
  <c r="J14"/>
  <c r="H15"/>
  <c r="I15"/>
  <c r="J15"/>
  <c r="H16"/>
  <c r="I16"/>
  <c r="J16"/>
  <c r="K16"/>
  <c r="H17"/>
  <c r="I17"/>
  <c r="J17"/>
  <c r="K17"/>
  <c r="H18"/>
  <c r="I18"/>
  <c r="J18"/>
  <c r="H19"/>
  <c r="I19"/>
  <c r="J19"/>
  <c r="H20"/>
  <c r="I20"/>
  <c r="J20"/>
  <c r="H21"/>
  <c r="I21"/>
  <c r="J21"/>
  <c r="H22"/>
  <c r="I22"/>
  <c r="J22"/>
  <c r="K22"/>
  <c r="H23"/>
  <c r="I23"/>
  <c r="J23"/>
  <c r="H24"/>
  <c r="I24"/>
  <c r="J24"/>
  <c r="K24"/>
  <c r="I6"/>
  <c r="J6"/>
  <c r="J4"/>
  <c r="H6"/>
  <c r="C25"/>
  <c r="D25"/>
  <c r="E25"/>
  <c r="F25"/>
  <c r="C27"/>
  <c r="D27"/>
  <c r="E27"/>
  <c r="F27"/>
  <c r="G27"/>
  <c r="C28"/>
  <c r="D28"/>
  <c r="E28"/>
  <c r="F28"/>
  <c r="G28"/>
  <c r="C29"/>
  <c r="D29"/>
  <c r="E29"/>
  <c r="F29"/>
  <c r="C31"/>
  <c r="D31"/>
  <c r="E31"/>
  <c r="F31"/>
  <c r="C32"/>
  <c r="D32"/>
  <c r="E32"/>
  <c r="F32"/>
  <c r="G32"/>
  <c r="C33"/>
  <c r="D33"/>
  <c r="E33"/>
  <c r="F33"/>
  <c r="C34"/>
  <c r="D34"/>
  <c r="E34"/>
  <c r="F34"/>
  <c r="C35"/>
  <c r="D35"/>
  <c r="E35"/>
  <c r="F35"/>
  <c r="C36"/>
  <c r="D36"/>
  <c r="E36"/>
  <c r="F36"/>
  <c r="G36"/>
  <c r="C37"/>
  <c r="D37"/>
  <c r="E37"/>
  <c r="F37"/>
  <c r="C7"/>
  <c r="D7"/>
  <c r="E7"/>
  <c r="F7"/>
  <c r="C8"/>
  <c r="D8"/>
  <c r="E8"/>
  <c r="F8"/>
  <c r="G8"/>
  <c r="C9"/>
  <c r="D9"/>
  <c r="E9"/>
  <c r="F9"/>
  <c r="C10"/>
  <c r="D10"/>
  <c r="E10"/>
  <c r="F10"/>
  <c r="C11"/>
  <c r="D11"/>
  <c r="E11"/>
  <c r="F11"/>
  <c r="C12"/>
  <c r="D12"/>
  <c r="E12"/>
  <c r="G12"/>
  <c r="C13"/>
  <c r="D13"/>
  <c r="E13"/>
  <c r="F13"/>
  <c r="C14"/>
  <c r="D14"/>
  <c r="E14"/>
  <c r="F14"/>
  <c r="C15"/>
  <c r="D15"/>
  <c r="E15"/>
  <c r="F15"/>
  <c r="G15"/>
  <c r="C16"/>
  <c r="D16"/>
  <c r="E16"/>
  <c r="F16"/>
  <c r="G16"/>
  <c r="C17"/>
  <c r="D17"/>
  <c r="E17"/>
  <c r="F17"/>
  <c r="C18"/>
  <c r="D18"/>
  <c r="E18"/>
  <c r="F18"/>
  <c r="G18"/>
  <c r="C19"/>
  <c r="D19"/>
  <c r="E19"/>
  <c r="F19"/>
  <c r="C20"/>
  <c r="D20"/>
  <c r="E20"/>
  <c r="F20"/>
  <c r="G20"/>
  <c r="C21"/>
  <c r="D21"/>
  <c r="E21"/>
  <c r="F21"/>
  <c r="C22"/>
  <c r="D22"/>
  <c r="E22"/>
  <c r="F22"/>
  <c r="G22"/>
  <c r="C23"/>
  <c r="D23"/>
  <c r="E23"/>
  <c r="F23"/>
  <c r="C24"/>
  <c r="D24"/>
  <c r="E24"/>
  <c r="F24"/>
  <c r="G24"/>
  <c r="D6"/>
  <c r="E6"/>
  <c r="F6"/>
  <c r="C6"/>
  <c r="K37" i="11"/>
  <c r="G37"/>
  <c r="K36"/>
  <c r="G36"/>
  <c r="K35"/>
  <c r="G35"/>
  <c r="K34"/>
  <c r="G34"/>
  <c r="K33"/>
  <c r="G33"/>
  <c r="K32"/>
  <c r="G32"/>
  <c r="K31"/>
  <c r="G31"/>
  <c r="K30"/>
  <c r="G30"/>
  <c r="K29"/>
  <c r="G29"/>
  <c r="K28"/>
  <c r="G28"/>
  <c r="K27"/>
  <c r="L27"/>
  <c r="N27"/>
  <c r="G27"/>
  <c r="K26"/>
  <c r="G26"/>
  <c r="K25"/>
  <c r="G25"/>
  <c r="G24"/>
  <c r="K23"/>
  <c r="G23"/>
  <c r="L23"/>
  <c r="N23"/>
  <c r="K22"/>
  <c r="G22"/>
  <c r="K21"/>
  <c r="G21"/>
  <c r="K20"/>
  <c r="G20"/>
  <c r="K19"/>
  <c r="G19"/>
  <c r="K18"/>
  <c r="G18"/>
  <c r="K17"/>
  <c r="G17"/>
  <c r="K16"/>
  <c r="G16"/>
  <c r="K15"/>
  <c r="G15"/>
  <c r="K14"/>
  <c r="G14"/>
  <c r="K13"/>
  <c r="K12"/>
  <c r="G11"/>
  <c r="G10"/>
  <c r="K9"/>
  <c r="G9"/>
  <c r="K8"/>
  <c r="G8"/>
  <c r="K7"/>
  <c r="G7"/>
  <c r="K6"/>
  <c r="G6"/>
  <c r="M39"/>
  <c r="J39"/>
  <c r="I5"/>
  <c r="I39"/>
  <c r="F5"/>
  <c r="F39"/>
  <c r="E5"/>
  <c r="E39"/>
  <c r="D5"/>
  <c r="D39"/>
  <c r="C5"/>
  <c r="C39"/>
  <c r="M38"/>
  <c r="J38"/>
  <c r="E38"/>
  <c r="D38"/>
  <c r="M31" i="10"/>
  <c r="M32"/>
  <c r="M33"/>
  <c r="M34"/>
  <c r="M35"/>
  <c r="M36"/>
  <c r="M37"/>
  <c r="M7"/>
  <c r="M8"/>
  <c r="M9"/>
  <c r="M10"/>
  <c r="M6"/>
  <c r="M4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J31"/>
  <c r="J32"/>
  <c r="J33"/>
  <c r="J34"/>
  <c r="J35"/>
  <c r="J36"/>
  <c r="J37"/>
  <c r="I32"/>
  <c r="I33"/>
  <c r="I34"/>
  <c r="H34"/>
  <c r="K34"/>
  <c r="I35"/>
  <c r="I36"/>
  <c r="I37"/>
  <c r="H32"/>
  <c r="H33"/>
  <c r="K33"/>
  <c r="H35"/>
  <c r="H36"/>
  <c r="H37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I7"/>
  <c r="I8"/>
  <c r="I6"/>
  <c r="I10"/>
  <c r="I4"/>
  <c r="I12"/>
  <c r="I14"/>
  <c r="I16"/>
  <c r="I18"/>
  <c r="I20"/>
  <c r="I22"/>
  <c r="I24"/>
  <c r="I26"/>
  <c r="I28"/>
  <c r="I38"/>
  <c r="I9"/>
  <c r="I11"/>
  <c r="H12"/>
  <c r="K12"/>
  <c r="C12"/>
  <c r="D12"/>
  <c r="E12"/>
  <c r="F12"/>
  <c r="G12"/>
  <c r="L12"/>
  <c r="N12"/>
  <c r="I13"/>
  <c r="H14"/>
  <c r="K14"/>
  <c r="I15"/>
  <c r="H16"/>
  <c r="K16"/>
  <c r="I17"/>
  <c r="I19"/>
  <c r="I21"/>
  <c r="H22"/>
  <c r="K22"/>
  <c r="I23"/>
  <c r="I25"/>
  <c r="I27"/>
  <c r="I29"/>
  <c r="K30"/>
  <c r="I31"/>
  <c r="H7"/>
  <c r="K7"/>
  <c r="H8"/>
  <c r="H9"/>
  <c r="K9"/>
  <c r="H10"/>
  <c r="H11"/>
  <c r="K11"/>
  <c r="H13"/>
  <c r="K13"/>
  <c r="H15"/>
  <c r="H17"/>
  <c r="K17"/>
  <c r="H18"/>
  <c r="H19"/>
  <c r="H20"/>
  <c r="H21"/>
  <c r="K21"/>
  <c r="H23"/>
  <c r="H24"/>
  <c r="H25"/>
  <c r="K25"/>
  <c r="H26"/>
  <c r="H27"/>
  <c r="H28"/>
  <c r="H29"/>
  <c r="K29"/>
  <c r="H31"/>
  <c r="K31"/>
  <c r="J6"/>
  <c r="H6"/>
  <c r="F25"/>
  <c r="F26"/>
  <c r="F27"/>
  <c r="F28"/>
  <c r="F29"/>
  <c r="F31"/>
  <c r="C31"/>
  <c r="D31"/>
  <c r="E31"/>
  <c r="G31"/>
  <c r="F32"/>
  <c r="F33"/>
  <c r="F34"/>
  <c r="F35"/>
  <c r="C35"/>
  <c r="D35"/>
  <c r="E35"/>
  <c r="G35"/>
  <c r="F36"/>
  <c r="F37"/>
  <c r="C37"/>
  <c r="D37"/>
  <c r="E37"/>
  <c r="G37"/>
  <c r="E29"/>
  <c r="E32"/>
  <c r="E32" i="19"/>
  <c r="E33" i="10"/>
  <c r="E34"/>
  <c r="E34" i="19"/>
  <c r="E36" i="10"/>
  <c r="E36" i="19"/>
  <c r="C36" i="10"/>
  <c r="C36" i="19"/>
  <c r="D36" i="10"/>
  <c r="D36" i="19"/>
  <c r="F36"/>
  <c r="G36"/>
  <c r="H36"/>
  <c r="I36"/>
  <c r="J36"/>
  <c r="K36"/>
  <c r="L36"/>
  <c r="M36"/>
  <c r="N36"/>
  <c r="D32" i="10"/>
  <c r="C32"/>
  <c r="G32"/>
  <c r="K32"/>
  <c r="L32"/>
  <c r="D33"/>
  <c r="D34"/>
  <c r="F7"/>
  <c r="F9"/>
  <c r="F11"/>
  <c r="F5"/>
  <c r="F13"/>
  <c r="F15"/>
  <c r="F17"/>
  <c r="F19"/>
  <c r="F21"/>
  <c r="F23"/>
  <c r="F39"/>
  <c r="F8"/>
  <c r="F10"/>
  <c r="F14"/>
  <c r="F16"/>
  <c r="F18"/>
  <c r="F20"/>
  <c r="F22"/>
  <c r="F24"/>
  <c r="E7"/>
  <c r="E7" i="19"/>
  <c r="E8" i="10"/>
  <c r="E9"/>
  <c r="E10"/>
  <c r="E11"/>
  <c r="E11" i="19"/>
  <c r="E13" i="10"/>
  <c r="E14"/>
  <c r="E15"/>
  <c r="E15" i="19"/>
  <c r="E16" i="10"/>
  <c r="E17"/>
  <c r="E18"/>
  <c r="E19"/>
  <c r="E19" i="19"/>
  <c r="E20" i="10"/>
  <c r="E21"/>
  <c r="E21" i="19"/>
  <c r="C21" i="10"/>
  <c r="C21" i="19"/>
  <c r="D21" i="10"/>
  <c r="D21" i="19"/>
  <c r="F21"/>
  <c r="G21"/>
  <c r="H21"/>
  <c r="I21"/>
  <c r="J21"/>
  <c r="K21"/>
  <c r="L21"/>
  <c r="M21"/>
  <c r="N21"/>
  <c r="E22" i="10"/>
  <c r="E23"/>
  <c r="E23" i="19"/>
  <c r="E24" i="10"/>
  <c r="E25"/>
  <c r="E25" i="19"/>
  <c r="C25" i="10"/>
  <c r="C25" i="19"/>
  <c r="D25" i="10"/>
  <c r="D25" i="19"/>
  <c r="F25"/>
  <c r="G25"/>
  <c r="H25"/>
  <c r="I25"/>
  <c r="J25"/>
  <c r="K25"/>
  <c r="L25"/>
  <c r="M25"/>
  <c r="N25"/>
  <c r="E26" i="10"/>
  <c r="E27"/>
  <c r="E27" i="19"/>
  <c r="E28" i="10"/>
  <c r="D7"/>
  <c r="D8"/>
  <c r="D9"/>
  <c r="D11"/>
  <c r="D5"/>
  <c r="D13"/>
  <c r="D15"/>
  <c r="D17"/>
  <c r="D19"/>
  <c r="D23"/>
  <c r="D27"/>
  <c r="D29"/>
  <c r="D39"/>
  <c r="D10"/>
  <c r="D14"/>
  <c r="D16"/>
  <c r="C17"/>
  <c r="G17"/>
  <c r="D18"/>
  <c r="D20"/>
  <c r="G21"/>
  <c r="D22"/>
  <c r="D24"/>
  <c r="G25"/>
  <c r="D26"/>
  <c r="D28"/>
  <c r="C29"/>
  <c r="G29"/>
  <c r="C33"/>
  <c r="C34"/>
  <c r="G36"/>
  <c r="K36"/>
  <c r="L36"/>
  <c r="N36"/>
  <c r="C7"/>
  <c r="C7" i="19"/>
  <c r="C8" i="10"/>
  <c r="C9"/>
  <c r="G9"/>
  <c r="C10"/>
  <c r="C11"/>
  <c r="C13"/>
  <c r="C14"/>
  <c r="C15"/>
  <c r="C15" i="19"/>
  <c r="C16" i="10"/>
  <c r="C18"/>
  <c r="C19"/>
  <c r="C20"/>
  <c r="C22"/>
  <c r="C23"/>
  <c r="C24"/>
  <c r="C26"/>
  <c r="C27"/>
  <c r="C27" i="19"/>
  <c r="C28" i="10"/>
  <c r="D6"/>
  <c r="E6"/>
  <c r="F6"/>
  <c r="F6" i="19"/>
  <c r="C6" i="10"/>
  <c r="K37" i="9"/>
  <c r="L37"/>
  <c r="N37"/>
  <c r="G37"/>
  <c r="K36"/>
  <c r="G36"/>
  <c r="K35"/>
  <c r="G35"/>
  <c r="K34"/>
  <c r="L34"/>
  <c r="N34"/>
  <c r="G34"/>
  <c r="K33"/>
  <c r="L33"/>
  <c r="N33"/>
  <c r="G33"/>
  <c r="K32"/>
  <c r="G32"/>
  <c r="K31"/>
  <c r="L31"/>
  <c r="N31"/>
  <c r="G31"/>
  <c r="K30"/>
  <c r="L30"/>
  <c r="N30"/>
  <c r="K29"/>
  <c r="G29"/>
  <c r="L29"/>
  <c r="K28"/>
  <c r="G28"/>
  <c r="K27"/>
  <c r="G27"/>
  <c r="L27"/>
  <c r="N27"/>
  <c r="K26"/>
  <c r="G26"/>
  <c r="L26"/>
  <c r="N26"/>
  <c r="K25"/>
  <c r="G25"/>
  <c r="L25"/>
  <c r="N25"/>
  <c r="K24"/>
  <c r="G24"/>
  <c r="K23"/>
  <c r="G23"/>
  <c r="K22"/>
  <c r="G22"/>
  <c r="L22"/>
  <c r="N22"/>
  <c r="K21"/>
  <c r="G21"/>
  <c r="K20"/>
  <c r="G20"/>
  <c r="K19"/>
  <c r="G19"/>
  <c r="K18"/>
  <c r="G18"/>
  <c r="L18"/>
  <c r="N18"/>
  <c r="K17"/>
  <c r="G17"/>
  <c r="K16"/>
  <c r="G16"/>
  <c r="K15"/>
  <c r="G15"/>
  <c r="K14"/>
  <c r="G14"/>
  <c r="L14"/>
  <c r="N14"/>
  <c r="K13"/>
  <c r="G13"/>
  <c r="K12"/>
  <c r="G12"/>
  <c r="K11"/>
  <c r="G11"/>
  <c r="K10"/>
  <c r="G10"/>
  <c r="L10"/>
  <c r="N10"/>
  <c r="K9"/>
  <c r="G9"/>
  <c r="K8"/>
  <c r="G8"/>
  <c r="K7"/>
  <c r="G7"/>
  <c r="L7"/>
  <c r="K6"/>
  <c r="G6"/>
  <c r="L6"/>
  <c r="J39"/>
  <c r="I39"/>
  <c r="H39"/>
  <c r="F5"/>
  <c r="F39"/>
  <c r="E5"/>
  <c r="E39"/>
  <c r="D5"/>
  <c r="D39"/>
  <c r="C5"/>
  <c r="C39"/>
  <c r="J38"/>
  <c r="I38"/>
  <c r="H38"/>
  <c r="F4"/>
  <c r="F38"/>
  <c r="E4"/>
  <c r="E38"/>
  <c r="D4"/>
  <c r="D38"/>
  <c r="C4"/>
  <c r="C38"/>
  <c r="N29"/>
  <c r="I4" i="12"/>
  <c r="I38"/>
  <c r="G20" i="10"/>
  <c r="G28"/>
  <c r="K28"/>
  <c r="L28"/>
  <c r="N28"/>
  <c r="L17" i="13"/>
  <c r="N17"/>
  <c r="C4" i="16"/>
  <c r="K11" i="14"/>
  <c r="K8" i="10"/>
  <c r="H5" i="16"/>
  <c r="H39"/>
  <c r="H39" i="11"/>
  <c r="K39"/>
  <c r="K5"/>
  <c r="G5"/>
  <c r="G24" i="10"/>
  <c r="N7" i="9"/>
  <c r="K29" i="16"/>
  <c r="G34"/>
  <c r="G28"/>
  <c r="K35"/>
  <c r="G22"/>
  <c r="J5" i="14"/>
  <c r="J39"/>
  <c r="C5" i="12"/>
  <c r="G14"/>
  <c r="G16" i="10"/>
  <c r="L16"/>
  <c r="N16"/>
  <c r="K33" i="16"/>
  <c r="K23"/>
  <c r="I38"/>
  <c r="D38"/>
  <c r="L37" i="15"/>
  <c r="N37"/>
  <c r="N35"/>
  <c r="G32" i="16"/>
  <c r="K31"/>
  <c r="G24"/>
  <c r="K21"/>
  <c r="G18"/>
  <c r="G16"/>
  <c r="G14"/>
  <c r="K13"/>
  <c r="D39"/>
  <c r="H4"/>
  <c r="H38"/>
  <c r="M4"/>
  <c r="M38"/>
  <c r="L36" i="15"/>
  <c r="N36"/>
  <c r="L26"/>
  <c r="N26"/>
  <c r="L28"/>
  <c r="N28"/>
  <c r="L30"/>
  <c r="N30"/>
  <c r="L32"/>
  <c r="N32"/>
  <c r="L34"/>
  <c r="N34"/>
  <c r="K32" i="16"/>
  <c r="K28"/>
  <c r="K26"/>
  <c r="L26"/>
  <c r="N26"/>
  <c r="L27" i="15"/>
  <c r="N27"/>
  <c r="N31"/>
  <c r="L33"/>
  <c r="N33"/>
  <c r="K39"/>
  <c r="N8"/>
  <c r="L10"/>
  <c r="N10"/>
  <c r="N12"/>
  <c r="L18"/>
  <c r="N18"/>
  <c r="L20"/>
  <c r="N20"/>
  <c r="L22"/>
  <c r="N22"/>
  <c r="L24"/>
  <c r="N24"/>
  <c r="K6" i="16"/>
  <c r="K24"/>
  <c r="K20"/>
  <c r="K16"/>
  <c r="K12"/>
  <c r="K8"/>
  <c r="L7" i="15"/>
  <c r="N7"/>
  <c r="L9"/>
  <c r="N9"/>
  <c r="L11"/>
  <c r="N11"/>
  <c r="L13"/>
  <c r="N13"/>
  <c r="L15"/>
  <c r="N15"/>
  <c r="L17"/>
  <c r="N17"/>
  <c r="L21"/>
  <c r="N21"/>
  <c r="G37" i="16"/>
  <c r="G36"/>
  <c r="G35"/>
  <c r="L35"/>
  <c r="G29"/>
  <c r="G27"/>
  <c r="G25"/>
  <c r="E38"/>
  <c r="G21"/>
  <c r="G20"/>
  <c r="G15"/>
  <c r="G13"/>
  <c r="G11"/>
  <c r="G38" i="15"/>
  <c r="K26" i="14"/>
  <c r="K20"/>
  <c r="K21"/>
  <c r="K19"/>
  <c r="K12"/>
  <c r="K13"/>
  <c r="G12"/>
  <c r="M5"/>
  <c r="M39"/>
  <c r="J4"/>
  <c r="J38"/>
  <c r="K7"/>
  <c r="K18"/>
  <c r="G37"/>
  <c r="G36"/>
  <c r="K35" i="17"/>
  <c r="K35" i="14"/>
  <c r="G35"/>
  <c r="G34"/>
  <c r="G33"/>
  <c r="G32"/>
  <c r="K30"/>
  <c r="G31"/>
  <c r="G30"/>
  <c r="G29"/>
  <c r="G28"/>
  <c r="L28"/>
  <c r="N28"/>
  <c r="G27"/>
  <c r="G26"/>
  <c r="K24"/>
  <c r="K25"/>
  <c r="G25"/>
  <c r="G24"/>
  <c r="K23"/>
  <c r="K22"/>
  <c r="G23"/>
  <c r="G22"/>
  <c r="L20" i="13"/>
  <c r="N20"/>
  <c r="L18"/>
  <c r="N18"/>
  <c r="G20" i="14"/>
  <c r="G19"/>
  <c r="L19"/>
  <c r="G18"/>
  <c r="K16"/>
  <c r="K17"/>
  <c r="G17"/>
  <c r="G16"/>
  <c r="K15"/>
  <c r="K14"/>
  <c r="N14" i="13"/>
  <c r="G15" i="14"/>
  <c r="G14"/>
  <c r="N10" i="13"/>
  <c r="K10" i="14"/>
  <c r="G11"/>
  <c r="G10"/>
  <c r="L12" i="13"/>
  <c r="N12"/>
  <c r="M4" i="14"/>
  <c r="M38"/>
  <c r="K8"/>
  <c r="I4"/>
  <c r="I38"/>
  <c r="H5"/>
  <c r="H39"/>
  <c r="L8" i="13"/>
  <c r="N8"/>
  <c r="E4" i="14"/>
  <c r="E38"/>
  <c r="D4"/>
  <c r="G9"/>
  <c r="C5"/>
  <c r="C39"/>
  <c r="C4"/>
  <c r="C38"/>
  <c r="K6"/>
  <c r="K37"/>
  <c r="K36"/>
  <c r="K34"/>
  <c r="K33"/>
  <c r="K32"/>
  <c r="D5"/>
  <c r="D39"/>
  <c r="L7" i="13"/>
  <c r="N7"/>
  <c r="L9"/>
  <c r="N9"/>
  <c r="L11"/>
  <c r="N11"/>
  <c r="L13"/>
  <c r="N13"/>
  <c r="L15"/>
  <c r="N15"/>
  <c r="L19"/>
  <c r="N19"/>
  <c r="K11" i="17"/>
  <c r="L21" i="13"/>
  <c r="N21"/>
  <c r="L23"/>
  <c r="N23"/>
  <c r="L25"/>
  <c r="N25"/>
  <c r="L27"/>
  <c r="N27"/>
  <c r="L29"/>
  <c r="N29"/>
  <c r="L31"/>
  <c r="N31"/>
  <c r="L33"/>
  <c r="N33"/>
  <c r="L35"/>
  <c r="N35"/>
  <c r="L37"/>
  <c r="N37"/>
  <c r="K27" i="17"/>
  <c r="N24" i="13"/>
  <c r="L26"/>
  <c r="N26"/>
  <c r="N28"/>
  <c r="L30"/>
  <c r="N30"/>
  <c r="L34"/>
  <c r="N34"/>
  <c r="N36"/>
  <c r="G6" i="14"/>
  <c r="K33" i="12"/>
  <c r="K27" i="18"/>
  <c r="K10" i="12"/>
  <c r="G7"/>
  <c r="K23" i="17"/>
  <c r="K7"/>
  <c r="K9"/>
  <c r="K5"/>
  <c r="K13"/>
  <c r="K15"/>
  <c r="K17"/>
  <c r="K21"/>
  <c r="K25"/>
  <c r="K29"/>
  <c r="K31"/>
  <c r="K33"/>
  <c r="K37"/>
  <c r="K39"/>
  <c r="G37" i="12"/>
  <c r="L37"/>
  <c r="N37"/>
  <c r="G35"/>
  <c r="G34"/>
  <c r="K23"/>
  <c r="K19"/>
  <c r="K15"/>
  <c r="L15"/>
  <c r="N15"/>
  <c r="K11"/>
  <c r="K34"/>
  <c r="M38"/>
  <c r="G19"/>
  <c r="L19"/>
  <c r="N19"/>
  <c r="J38"/>
  <c r="K18"/>
  <c r="K14"/>
  <c r="L14"/>
  <c r="N14"/>
  <c r="K29"/>
  <c r="K25"/>
  <c r="G17"/>
  <c r="G13"/>
  <c r="G10"/>
  <c r="C4"/>
  <c r="C38"/>
  <c r="H5" i="17"/>
  <c r="H39"/>
  <c r="E5" i="12"/>
  <c r="E39"/>
  <c r="D5"/>
  <c r="D39"/>
  <c r="M5"/>
  <c r="M39"/>
  <c r="J5" i="17"/>
  <c r="J39"/>
  <c r="G6" i="12"/>
  <c r="D4"/>
  <c r="D38"/>
  <c r="G35" i="17"/>
  <c r="L35"/>
  <c r="G34"/>
  <c r="K6" i="12"/>
  <c r="L6"/>
  <c r="K21"/>
  <c r="K20"/>
  <c r="K13"/>
  <c r="K12"/>
  <c r="K9"/>
  <c r="K8"/>
  <c r="K35"/>
  <c r="K32"/>
  <c r="K31"/>
  <c r="G33" i="17"/>
  <c r="G29"/>
  <c r="L29"/>
  <c r="N29"/>
  <c r="G21"/>
  <c r="G26"/>
  <c r="G20"/>
  <c r="G23" i="12"/>
  <c r="G21"/>
  <c r="G11"/>
  <c r="G9"/>
  <c r="G33"/>
  <c r="G31"/>
  <c r="L31"/>
  <c r="N31"/>
  <c r="G29"/>
  <c r="G25"/>
  <c r="K35" i="10"/>
  <c r="G22"/>
  <c r="K20"/>
  <c r="K11" i="18"/>
  <c r="E4"/>
  <c r="E38"/>
  <c r="G10" i="10"/>
  <c r="M5"/>
  <c r="M39"/>
  <c r="H4"/>
  <c r="H38"/>
  <c r="E5" i="18"/>
  <c r="E39"/>
  <c r="I4"/>
  <c r="I38"/>
  <c r="K19"/>
  <c r="G8" i="10"/>
  <c r="G14"/>
  <c r="G26"/>
  <c r="L23" i="9"/>
  <c r="N23"/>
  <c r="G18" i="10"/>
  <c r="G19" i="17"/>
  <c r="D4" i="10"/>
  <c r="D38"/>
  <c r="M5" i="17"/>
  <c r="K5" i="9"/>
  <c r="K39"/>
  <c r="K4"/>
  <c r="K38"/>
  <c r="I4" i="17"/>
  <c r="I38"/>
  <c r="E5"/>
  <c r="E39"/>
  <c r="E4" i="10"/>
  <c r="E38"/>
  <c r="E4" i="17"/>
  <c r="E38"/>
  <c r="G5" i="9"/>
  <c r="G39"/>
  <c r="M38" i="10"/>
  <c r="L35" i="9"/>
  <c r="N35"/>
  <c r="K26" i="10"/>
  <c r="L26"/>
  <c r="N26"/>
  <c r="K27"/>
  <c r="K23"/>
  <c r="L9" i="9"/>
  <c r="N9"/>
  <c r="L11"/>
  <c r="L13"/>
  <c r="N13"/>
  <c r="L15"/>
  <c r="N15"/>
  <c r="L17"/>
  <c r="N17"/>
  <c r="L19"/>
  <c r="N19"/>
  <c r="L21"/>
  <c r="N21"/>
  <c r="H5" i="10"/>
  <c r="H39"/>
  <c r="K18"/>
  <c r="K10"/>
  <c r="L10"/>
  <c r="N10"/>
  <c r="K19"/>
  <c r="K15"/>
  <c r="I5"/>
  <c r="I39"/>
  <c r="J5"/>
  <c r="J39"/>
  <c r="G33"/>
  <c r="L33"/>
  <c r="N33"/>
  <c r="L25"/>
  <c r="N25"/>
  <c r="G13"/>
  <c r="L13"/>
  <c r="G15"/>
  <c r="E5"/>
  <c r="E39"/>
  <c r="K35" i="18"/>
  <c r="K34"/>
  <c r="G32"/>
  <c r="K31"/>
  <c r="K30"/>
  <c r="K26"/>
  <c r="K23"/>
  <c r="K22"/>
  <c r="G22"/>
  <c r="K18"/>
  <c r="G16"/>
  <c r="K15"/>
  <c r="K14"/>
  <c r="D4"/>
  <c r="D38"/>
  <c r="M5"/>
  <c r="M39"/>
  <c r="M4"/>
  <c r="M38"/>
  <c r="H5"/>
  <c r="H39"/>
  <c r="D5"/>
  <c r="D39"/>
  <c r="C5"/>
  <c r="C39"/>
  <c r="J5"/>
  <c r="J39"/>
  <c r="G6"/>
  <c r="G8"/>
  <c r="G10"/>
  <c r="G4"/>
  <c r="G12"/>
  <c r="G14"/>
  <c r="G18"/>
  <c r="G20"/>
  <c r="G24"/>
  <c r="G26"/>
  <c r="G28"/>
  <c r="G30"/>
  <c r="G34"/>
  <c r="G36"/>
  <c r="G38"/>
  <c r="K7"/>
  <c r="K37"/>
  <c r="G37"/>
  <c r="L37"/>
  <c r="K36"/>
  <c r="K33"/>
  <c r="K32"/>
  <c r="K29"/>
  <c r="G29"/>
  <c r="L29"/>
  <c r="N29"/>
  <c r="K28"/>
  <c r="K25"/>
  <c r="K24"/>
  <c r="K21"/>
  <c r="K20"/>
  <c r="K17"/>
  <c r="K16"/>
  <c r="K13"/>
  <c r="G13"/>
  <c r="L13"/>
  <c r="K12"/>
  <c r="K9"/>
  <c r="K8"/>
  <c r="C4"/>
  <c r="C38"/>
  <c r="G35"/>
  <c r="G33"/>
  <c r="G31"/>
  <c r="G27"/>
  <c r="G25"/>
  <c r="G23"/>
  <c r="G21"/>
  <c r="G19"/>
  <c r="G17"/>
  <c r="G15"/>
  <c r="G11"/>
  <c r="G9"/>
  <c r="G37" i="17"/>
  <c r="G36"/>
  <c r="G32"/>
  <c r="L32"/>
  <c r="G31"/>
  <c r="G30"/>
  <c r="G25"/>
  <c r="G24"/>
  <c r="G18"/>
  <c r="G17"/>
  <c r="G16"/>
  <c r="G15"/>
  <c r="G14"/>
  <c r="G13"/>
  <c r="G12"/>
  <c r="G11"/>
  <c r="G10"/>
  <c r="M4"/>
  <c r="M38"/>
  <c r="D5"/>
  <c r="D39"/>
  <c r="D4"/>
  <c r="D38"/>
  <c r="G9"/>
  <c r="L9"/>
  <c r="G8"/>
  <c r="G6"/>
  <c r="L13"/>
  <c r="I5"/>
  <c r="I39"/>
  <c r="L20" i="10"/>
  <c r="N20"/>
  <c r="K6" i="18"/>
  <c r="H4"/>
  <c r="H38"/>
  <c r="F4" i="14"/>
  <c r="F38"/>
  <c r="F5"/>
  <c r="F39"/>
  <c r="G7"/>
  <c r="K9"/>
  <c r="I5"/>
  <c r="I39"/>
  <c r="L7" i="11"/>
  <c r="N7"/>
  <c r="L9"/>
  <c r="N9"/>
  <c r="L11"/>
  <c r="N11"/>
  <c r="L13"/>
  <c r="N13"/>
  <c r="L15"/>
  <c r="N15"/>
  <c r="L17"/>
  <c r="N17"/>
  <c r="L19"/>
  <c r="N19"/>
  <c r="L21"/>
  <c r="N21"/>
  <c r="L25"/>
  <c r="N25"/>
  <c r="L29"/>
  <c r="N29"/>
  <c r="L31"/>
  <c r="N31"/>
  <c r="L33"/>
  <c r="N33"/>
  <c r="L35"/>
  <c r="N35"/>
  <c r="L37"/>
  <c r="N37"/>
  <c r="I5" i="18"/>
  <c r="I39"/>
  <c r="F4"/>
  <c r="F38"/>
  <c r="G7"/>
  <c r="F5"/>
  <c r="F39"/>
  <c r="J4"/>
  <c r="J38"/>
  <c r="K10"/>
  <c r="L8" i="9"/>
  <c r="N8"/>
  <c r="L12"/>
  <c r="N12"/>
  <c r="L16"/>
  <c r="N16"/>
  <c r="L20"/>
  <c r="N20"/>
  <c r="L24"/>
  <c r="N24"/>
  <c r="L28"/>
  <c r="N28"/>
  <c r="L32"/>
  <c r="N32"/>
  <c r="L36"/>
  <c r="N36"/>
  <c r="G7" i="10"/>
  <c r="H4" i="12"/>
  <c r="J5"/>
  <c r="J39"/>
  <c r="F4" i="16"/>
  <c r="F5"/>
  <c r="F39"/>
  <c r="G7"/>
  <c r="J4"/>
  <c r="J38"/>
  <c r="K10"/>
  <c r="K9"/>
  <c r="I5"/>
  <c r="I39"/>
  <c r="G8" i="14"/>
  <c r="L8"/>
  <c r="N8"/>
  <c r="C4" i="10"/>
  <c r="C38"/>
  <c r="L6" i="11"/>
  <c r="N6"/>
  <c r="L8"/>
  <c r="N8"/>
  <c r="L10"/>
  <c r="N10"/>
  <c r="L12"/>
  <c r="N12"/>
  <c r="L14"/>
  <c r="N14"/>
  <c r="L16"/>
  <c r="N16"/>
  <c r="L18"/>
  <c r="N18"/>
  <c r="L20"/>
  <c r="N20"/>
  <c r="L24"/>
  <c r="N24"/>
  <c r="L28"/>
  <c r="N28"/>
  <c r="L30"/>
  <c r="N30"/>
  <c r="L32"/>
  <c r="N32"/>
  <c r="L34"/>
  <c r="N34"/>
  <c r="L36"/>
  <c r="N36"/>
  <c r="F4" i="12"/>
  <c r="F38"/>
  <c r="F5"/>
  <c r="F39"/>
  <c r="F4" i="17"/>
  <c r="F38"/>
  <c r="G7"/>
  <c r="F5"/>
  <c r="F39"/>
  <c r="H4"/>
  <c r="H38"/>
  <c r="J4"/>
  <c r="H4" i="14"/>
  <c r="H38"/>
  <c r="C6" i="19"/>
  <c r="E6"/>
  <c r="D6"/>
  <c r="G6"/>
  <c r="C8"/>
  <c r="D8"/>
  <c r="E8"/>
  <c r="F8"/>
  <c r="G8"/>
  <c r="C10"/>
  <c r="D10"/>
  <c r="E10"/>
  <c r="F10"/>
  <c r="G10"/>
  <c r="G4"/>
  <c r="F37"/>
  <c r="E37"/>
  <c r="D37"/>
  <c r="C37"/>
  <c r="F35"/>
  <c r="E35"/>
  <c r="D35"/>
  <c r="C35"/>
  <c r="F34"/>
  <c r="D34"/>
  <c r="F33"/>
  <c r="E33"/>
  <c r="D33"/>
  <c r="C33"/>
  <c r="G33"/>
  <c r="I33"/>
  <c r="J33"/>
  <c r="K33"/>
  <c r="L33"/>
  <c r="F32"/>
  <c r="D32"/>
  <c r="C32"/>
  <c r="F31"/>
  <c r="E31"/>
  <c r="D31"/>
  <c r="C31"/>
  <c r="F29"/>
  <c r="E29"/>
  <c r="D29"/>
  <c r="C29"/>
  <c r="F28"/>
  <c r="E28"/>
  <c r="D28"/>
  <c r="C28"/>
  <c r="F27"/>
  <c r="D27"/>
  <c r="G27"/>
  <c r="F26"/>
  <c r="E26"/>
  <c r="D26"/>
  <c r="C26"/>
  <c r="G26"/>
  <c r="F24"/>
  <c r="F4"/>
  <c r="F12"/>
  <c r="F14"/>
  <c r="F16"/>
  <c r="F18"/>
  <c r="F20"/>
  <c r="F22"/>
  <c r="F38"/>
  <c r="E24"/>
  <c r="D24"/>
  <c r="C24"/>
  <c r="F23"/>
  <c r="D23"/>
  <c r="E22"/>
  <c r="D22"/>
  <c r="E20"/>
  <c r="D20"/>
  <c r="C20"/>
  <c r="F19"/>
  <c r="D19"/>
  <c r="E18"/>
  <c r="D18"/>
  <c r="C18"/>
  <c r="F17"/>
  <c r="E17"/>
  <c r="D17"/>
  <c r="C17"/>
  <c r="E16"/>
  <c r="D16"/>
  <c r="C16"/>
  <c r="F15"/>
  <c r="D15"/>
  <c r="G15"/>
  <c r="H15"/>
  <c r="I15"/>
  <c r="J15"/>
  <c r="K15"/>
  <c r="L15"/>
  <c r="M15"/>
  <c r="N15"/>
  <c r="E14"/>
  <c r="D14"/>
  <c r="C14"/>
  <c r="F13"/>
  <c r="E13"/>
  <c r="D13"/>
  <c r="C13"/>
  <c r="E12"/>
  <c r="D12"/>
  <c r="C12"/>
  <c r="F11"/>
  <c r="D11"/>
  <c r="F9"/>
  <c r="E9"/>
  <c r="D9"/>
  <c r="C9"/>
  <c r="F7"/>
  <c r="D7"/>
  <c r="H6"/>
  <c r="I6"/>
  <c r="I8"/>
  <c r="I10"/>
  <c r="I4"/>
  <c r="J37"/>
  <c r="I37"/>
  <c r="J35"/>
  <c r="I35"/>
  <c r="H35"/>
  <c r="J34"/>
  <c r="I34"/>
  <c r="H34"/>
  <c r="J32"/>
  <c r="I32"/>
  <c r="H32"/>
  <c r="K32"/>
  <c r="J31"/>
  <c r="I31"/>
  <c r="H31"/>
  <c r="J29"/>
  <c r="I29"/>
  <c r="H29"/>
  <c r="K29"/>
  <c r="J28"/>
  <c r="I28"/>
  <c r="H28"/>
  <c r="J27"/>
  <c r="I27"/>
  <c r="H27"/>
  <c r="J26"/>
  <c r="I26"/>
  <c r="J24"/>
  <c r="I24"/>
  <c r="H24"/>
  <c r="K24"/>
  <c r="J23"/>
  <c r="I23"/>
  <c r="H23"/>
  <c r="K23"/>
  <c r="I22"/>
  <c r="H22"/>
  <c r="J20"/>
  <c r="I20"/>
  <c r="H20"/>
  <c r="K20"/>
  <c r="G20"/>
  <c r="L20"/>
  <c r="J19"/>
  <c r="I19"/>
  <c r="H19"/>
  <c r="J18"/>
  <c r="I18"/>
  <c r="H18"/>
  <c r="J17"/>
  <c r="I17"/>
  <c r="H17"/>
  <c r="K17"/>
  <c r="G17"/>
  <c r="L17"/>
  <c r="M17"/>
  <c r="N17"/>
  <c r="J16"/>
  <c r="I16"/>
  <c r="H16"/>
  <c r="K16"/>
  <c r="G16"/>
  <c r="L16"/>
  <c r="M16"/>
  <c r="N16"/>
  <c r="J14"/>
  <c r="H14"/>
  <c r="I14"/>
  <c r="K14"/>
  <c r="G14"/>
  <c r="L14"/>
  <c r="M14"/>
  <c r="N14"/>
  <c r="J13"/>
  <c r="I13"/>
  <c r="H13"/>
  <c r="J12"/>
  <c r="I12"/>
  <c r="H12"/>
  <c r="J11"/>
  <c r="I11"/>
  <c r="H11"/>
  <c r="J10"/>
  <c r="H10"/>
  <c r="K10"/>
  <c r="L10"/>
  <c r="M10"/>
  <c r="N10"/>
  <c r="J9"/>
  <c r="I9"/>
  <c r="H9"/>
  <c r="J8"/>
  <c r="H8"/>
  <c r="J7"/>
  <c r="I7"/>
  <c r="H7"/>
  <c r="M6"/>
  <c r="M37"/>
  <c r="M35"/>
  <c r="M34"/>
  <c r="M33"/>
  <c r="M32"/>
  <c r="M31"/>
  <c r="M29"/>
  <c r="M28"/>
  <c r="M27"/>
  <c r="M26"/>
  <c r="M24"/>
  <c r="M23"/>
  <c r="M22"/>
  <c r="M20"/>
  <c r="M19"/>
  <c r="M18"/>
  <c r="M13"/>
  <c r="M12"/>
  <c r="M11"/>
  <c r="M9"/>
  <c r="M8"/>
  <c r="M7"/>
  <c r="K37" i="7"/>
  <c r="G4" i="15"/>
  <c r="K4"/>
  <c r="G5"/>
  <c r="K5"/>
  <c r="L5"/>
  <c r="N5"/>
  <c r="G4" i="13"/>
  <c r="K4"/>
  <c r="K38"/>
  <c r="G5"/>
  <c r="K5"/>
  <c r="K39"/>
  <c r="L20" i="16"/>
  <c r="N20"/>
  <c r="L28"/>
  <c r="N28"/>
  <c r="L21" i="10"/>
  <c r="N21"/>
  <c r="L29"/>
  <c r="N29"/>
  <c r="L29" i="16"/>
  <c r="N29"/>
  <c r="C38"/>
  <c r="L23"/>
  <c r="N23"/>
  <c r="L27"/>
  <c r="N27"/>
  <c r="L14"/>
  <c r="N14"/>
  <c r="L8" i="10"/>
  <c r="N8"/>
  <c r="N32"/>
  <c r="L17"/>
  <c r="N17"/>
  <c r="N13"/>
  <c r="L11" i="16"/>
  <c r="N11"/>
  <c r="L7" i="14"/>
  <c r="N7"/>
  <c r="L11"/>
  <c r="N11"/>
  <c r="L37" i="16"/>
  <c r="N37"/>
  <c r="N35"/>
  <c r="L34"/>
  <c r="N34"/>
  <c r="L5" i="11"/>
  <c r="N5"/>
  <c r="L7" i="16"/>
  <c r="N7"/>
  <c r="L22"/>
  <c r="N22"/>
  <c r="L9" i="14"/>
  <c r="N9"/>
  <c r="N35" i="17"/>
  <c r="L35" i="10"/>
  <c r="N35"/>
  <c r="L33" i="16"/>
  <c r="N33"/>
  <c r="L24"/>
  <c r="N24"/>
  <c r="L18"/>
  <c r="N18"/>
  <c r="L17"/>
  <c r="N17"/>
  <c r="L8"/>
  <c r="N8"/>
  <c r="K5"/>
  <c r="L10"/>
  <c r="N10"/>
  <c r="L15"/>
  <c r="N15"/>
  <c r="L36"/>
  <c r="N36"/>
  <c r="L32"/>
  <c r="N32"/>
  <c r="L31"/>
  <c r="N31"/>
  <c r="L30"/>
  <c r="N30"/>
  <c r="L25"/>
  <c r="N25"/>
  <c r="L21"/>
  <c r="N21"/>
  <c r="L19"/>
  <c r="N19"/>
  <c r="L16"/>
  <c r="N16"/>
  <c r="L13"/>
  <c r="N13"/>
  <c r="L12"/>
  <c r="N12"/>
  <c r="L11" i="17"/>
  <c r="N11"/>
  <c r="L37" i="14"/>
  <c r="N37"/>
  <c r="L35"/>
  <c r="N35"/>
  <c r="L31"/>
  <c r="N31"/>
  <c r="L26"/>
  <c r="N26"/>
  <c r="L20"/>
  <c r="N20"/>
  <c r="N19"/>
  <c r="L16"/>
  <c r="N16"/>
  <c r="L12"/>
  <c r="N12"/>
  <c r="L6"/>
  <c r="N6"/>
  <c r="L36"/>
  <c r="N36"/>
  <c r="L34"/>
  <c r="N34"/>
  <c r="L34" i="17"/>
  <c r="N34"/>
  <c r="L32" i="14"/>
  <c r="N32"/>
  <c r="L33"/>
  <c r="N33"/>
  <c r="L30"/>
  <c r="N30"/>
  <c r="L26" i="17"/>
  <c r="N26"/>
  <c r="L24" i="14"/>
  <c r="N24"/>
  <c r="L25"/>
  <c r="N25"/>
  <c r="L23"/>
  <c r="N23"/>
  <c r="L22"/>
  <c r="N22"/>
  <c r="L17"/>
  <c r="N17"/>
  <c r="L15" i="17"/>
  <c r="N15"/>
  <c r="L15" i="14"/>
  <c r="N15"/>
  <c r="L14"/>
  <c r="N14"/>
  <c r="L10"/>
  <c r="N10"/>
  <c r="K4"/>
  <c r="K38"/>
  <c r="L19" i="17"/>
  <c r="N19"/>
  <c r="L18"/>
  <c r="N18"/>
  <c r="L33" i="12"/>
  <c r="N33"/>
  <c r="L27" i="18"/>
  <c r="N27"/>
  <c r="L24" i="12"/>
  <c r="N24"/>
  <c r="L15" i="18"/>
  <c r="N15"/>
  <c r="L10" i="12"/>
  <c r="N10"/>
  <c r="L7"/>
  <c r="N7"/>
  <c r="L36" i="17"/>
  <c r="N36"/>
  <c r="L35" i="12"/>
  <c r="N35"/>
  <c r="L32"/>
  <c r="N32"/>
  <c r="L28" i="17"/>
  <c r="N28"/>
  <c r="L25" i="12"/>
  <c r="N25"/>
  <c r="L23"/>
  <c r="N23"/>
  <c r="L21"/>
  <c r="N21"/>
  <c r="L20"/>
  <c r="N20"/>
  <c r="L18"/>
  <c r="N18"/>
  <c r="L17"/>
  <c r="N17"/>
  <c r="L16"/>
  <c r="N16"/>
  <c r="L11"/>
  <c r="N11"/>
  <c r="K4"/>
  <c r="L29"/>
  <c r="N29"/>
  <c r="L33" i="17"/>
  <c r="N33"/>
  <c r="L21"/>
  <c r="N21"/>
  <c r="L20"/>
  <c r="N20"/>
  <c r="L34" i="12"/>
  <c r="N34"/>
  <c r="K5"/>
  <c r="L9"/>
  <c r="N9"/>
  <c r="N6"/>
  <c r="N32" i="17"/>
  <c r="L12" i="12"/>
  <c r="N12"/>
  <c r="L8"/>
  <c r="N8"/>
  <c r="G5"/>
  <c r="L5"/>
  <c r="L34" i="18"/>
  <c r="N34"/>
  <c r="L35"/>
  <c r="N35"/>
  <c r="L22" i="10"/>
  <c r="N22"/>
  <c r="L19" i="18"/>
  <c r="N19"/>
  <c r="L14" i="10"/>
  <c r="N14"/>
  <c r="L11" i="18"/>
  <c r="N11"/>
  <c r="F5" i="19"/>
  <c r="E5"/>
  <c r="L21" i="18"/>
  <c r="N21"/>
  <c r="L26"/>
  <c r="N26"/>
  <c r="L18" i="10"/>
  <c r="N18"/>
  <c r="L33" i="18"/>
  <c r="N33"/>
  <c r="L15" i="10"/>
  <c r="N15"/>
  <c r="N13" i="17"/>
  <c r="N37" i="18"/>
  <c r="L32"/>
  <c r="N32"/>
  <c r="L31"/>
  <c r="N31"/>
  <c r="L30"/>
  <c r="N30"/>
  <c r="L23"/>
  <c r="N23"/>
  <c r="L22"/>
  <c r="N22"/>
  <c r="L24"/>
  <c r="N24"/>
  <c r="L25"/>
  <c r="N25"/>
  <c r="L18"/>
  <c r="N18"/>
  <c r="L17"/>
  <c r="N17"/>
  <c r="L16"/>
  <c r="N16"/>
  <c r="L14"/>
  <c r="N14"/>
  <c r="N13"/>
  <c r="L10"/>
  <c r="N10"/>
  <c r="J5" i="19"/>
  <c r="J39"/>
  <c r="L8" i="18"/>
  <c r="N8"/>
  <c r="L9"/>
  <c r="N9"/>
  <c r="K5"/>
  <c r="K39"/>
  <c r="L20"/>
  <c r="N20"/>
  <c r="L12"/>
  <c r="N12"/>
  <c r="L36"/>
  <c r="N36"/>
  <c r="K4"/>
  <c r="K38"/>
  <c r="L28"/>
  <c r="N28"/>
  <c r="L37" i="17"/>
  <c r="N37"/>
  <c r="L31"/>
  <c r="N31"/>
  <c r="L30"/>
  <c r="N30"/>
  <c r="L24"/>
  <c r="N24"/>
  <c r="L25"/>
  <c r="N25"/>
  <c r="L17"/>
  <c r="N17"/>
  <c r="L16"/>
  <c r="N16"/>
  <c r="L14"/>
  <c r="N14"/>
  <c r="K13" i="19"/>
  <c r="G13"/>
  <c r="L13"/>
  <c r="N13"/>
  <c r="L12" i="17"/>
  <c r="N12"/>
  <c r="L10"/>
  <c r="N10"/>
  <c r="N9"/>
  <c r="L7"/>
  <c r="N7"/>
  <c r="N5"/>
  <c r="L8"/>
  <c r="N8"/>
  <c r="G4"/>
  <c r="K12" i="19"/>
  <c r="G12"/>
  <c r="L12"/>
  <c r="N12"/>
  <c r="K28"/>
  <c r="G28"/>
  <c r="L28"/>
  <c r="N28"/>
  <c r="L6" i="17"/>
  <c r="L7" i="18"/>
  <c r="N7"/>
  <c r="N5"/>
  <c r="G5"/>
  <c r="G39"/>
  <c r="M5" i="19"/>
  <c r="M39"/>
  <c r="K11"/>
  <c r="K19"/>
  <c r="K31"/>
  <c r="K35"/>
  <c r="G9"/>
  <c r="G18"/>
  <c r="G29"/>
  <c r="G31"/>
  <c r="L31"/>
  <c r="N31"/>
  <c r="G35"/>
  <c r="L35"/>
  <c r="N35"/>
  <c r="G37"/>
  <c r="K5" i="14"/>
  <c r="K4" i="16"/>
  <c r="K18" i="19"/>
  <c r="L18"/>
  <c r="N18"/>
  <c r="K34"/>
  <c r="G5" i="17"/>
  <c r="K7" i="19"/>
  <c r="H5"/>
  <c r="C4"/>
  <c r="D4"/>
  <c r="E4"/>
  <c r="L4" i="15"/>
  <c r="N4"/>
  <c r="G38" i="13"/>
  <c r="L38"/>
  <c r="L4"/>
  <c r="J4" i="3"/>
  <c r="G31" i="1"/>
  <c r="G30"/>
  <c r="K31"/>
  <c r="K17" i="5"/>
  <c r="K17" i="4"/>
  <c r="K17" i="3"/>
  <c r="K17" i="1"/>
  <c r="K16" i="4"/>
  <c r="K14" i="1"/>
  <c r="G37" i="3"/>
  <c r="G35"/>
  <c r="K13" i="4"/>
  <c r="I5" i="3"/>
  <c r="K37" i="8"/>
  <c r="G37"/>
  <c r="K36"/>
  <c r="G36"/>
  <c r="K35"/>
  <c r="G35"/>
  <c r="K34"/>
  <c r="G34"/>
  <c r="K33"/>
  <c r="G33"/>
  <c r="K32"/>
  <c r="G32"/>
  <c r="K31"/>
  <c r="G31"/>
  <c r="G30"/>
  <c r="K29"/>
  <c r="G29"/>
  <c r="K28"/>
  <c r="G28"/>
  <c r="K27"/>
  <c r="G27"/>
  <c r="K26"/>
  <c r="G26"/>
  <c r="K25"/>
  <c r="G25"/>
  <c r="K24"/>
  <c r="G24"/>
  <c r="K23"/>
  <c r="G23"/>
  <c r="K22"/>
  <c r="G22"/>
  <c r="K21"/>
  <c r="G21"/>
  <c r="K20"/>
  <c r="G20"/>
  <c r="K19"/>
  <c r="G19"/>
  <c r="K18"/>
  <c r="G18"/>
  <c r="K17"/>
  <c r="G17"/>
  <c r="K16"/>
  <c r="G16"/>
  <c r="K15"/>
  <c r="G15"/>
  <c r="K14"/>
  <c r="G14"/>
  <c r="K13"/>
  <c r="G13"/>
  <c r="K12"/>
  <c r="G12"/>
  <c r="K11"/>
  <c r="G11"/>
  <c r="K10"/>
  <c r="G10"/>
  <c r="L10"/>
  <c r="N10"/>
  <c r="K9"/>
  <c r="G9"/>
  <c r="K8"/>
  <c r="G8"/>
  <c r="L8"/>
  <c r="K7"/>
  <c r="G7"/>
  <c r="K6"/>
  <c r="N5" i="12"/>
  <c r="L31" i="1"/>
  <c r="N31"/>
  <c r="N33" i="19"/>
  <c r="L29"/>
  <c r="N29"/>
  <c r="N20"/>
  <c r="K5" i="8"/>
  <c r="K39"/>
  <c r="G5"/>
  <c r="G39"/>
  <c r="K4"/>
  <c r="K38"/>
  <c r="G4"/>
  <c r="G38"/>
  <c r="L6"/>
  <c r="N6"/>
  <c r="L12"/>
  <c r="N12"/>
  <c r="L14"/>
  <c r="N14"/>
  <c r="L16"/>
  <c r="N16"/>
  <c r="L18"/>
  <c r="N18"/>
  <c r="L20"/>
  <c r="N20"/>
  <c r="L7"/>
  <c r="L9"/>
  <c r="N9"/>
  <c r="L11"/>
  <c r="N11"/>
  <c r="L13"/>
  <c r="N13"/>
  <c r="L15"/>
  <c r="N15"/>
  <c r="L17"/>
  <c r="N17"/>
  <c r="L19"/>
  <c r="N19"/>
  <c r="L21"/>
  <c r="N21"/>
  <c r="L23"/>
  <c r="N23"/>
  <c r="L25"/>
  <c r="N25"/>
  <c r="L27"/>
  <c r="N27"/>
  <c r="L29"/>
  <c r="N29"/>
  <c r="L31"/>
  <c r="N31"/>
  <c r="L33"/>
  <c r="N33"/>
  <c r="L35"/>
  <c r="N35"/>
  <c r="L37"/>
  <c r="N37"/>
  <c r="L5" i="17"/>
  <c r="L22" i="8"/>
  <c r="N22"/>
  <c r="L24"/>
  <c r="N24"/>
  <c r="L26"/>
  <c r="N26"/>
  <c r="L28"/>
  <c r="N28"/>
  <c r="L30"/>
  <c r="N30"/>
  <c r="L32"/>
  <c r="N32"/>
  <c r="L34"/>
  <c r="N34"/>
  <c r="L36"/>
  <c r="N36"/>
  <c r="L5" i="18"/>
  <c r="L4" i="17"/>
  <c r="N6"/>
  <c r="N4"/>
  <c r="N4" i="13"/>
  <c r="N7" i="8"/>
  <c r="N5"/>
  <c r="N39"/>
  <c r="L5"/>
  <c r="L39"/>
  <c r="G37" i="7"/>
  <c r="L37"/>
  <c r="N37"/>
  <c r="K36"/>
  <c r="G36"/>
  <c r="L36"/>
  <c r="K35"/>
  <c r="G35"/>
  <c r="L35"/>
  <c r="N35"/>
  <c r="K34"/>
  <c r="G34"/>
  <c r="L34"/>
  <c r="N34"/>
  <c r="K33"/>
  <c r="G33"/>
  <c r="L33"/>
  <c r="N33"/>
  <c r="K32"/>
  <c r="G32"/>
  <c r="L32"/>
  <c r="K31"/>
  <c r="G31"/>
  <c r="L31"/>
  <c r="K30"/>
  <c r="G30"/>
  <c r="L30"/>
  <c r="N30"/>
  <c r="K29"/>
  <c r="G29"/>
  <c r="L29"/>
  <c r="N29"/>
  <c r="K28"/>
  <c r="G28"/>
  <c r="L28"/>
  <c r="K27"/>
  <c r="G27"/>
  <c r="L27"/>
  <c r="N27"/>
  <c r="K26"/>
  <c r="G26"/>
  <c r="L26"/>
  <c r="N26"/>
  <c r="K25"/>
  <c r="G25"/>
  <c r="L25"/>
  <c r="N25"/>
  <c r="K24"/>
  <c r="G24"/>
  <c r="L24"/>
  <c r="K23"/>
  <c r="G23"/>
  <c r="L23"/>
  <c r="K22"/>
  <c r="G22"/>
  <c r="L22"/>
  <c r="N22"/>
  <c r="K21"/>
  <c r="G21"/>
  <c r="L21"/>
  <c r="N21"/>
  <c r="K20"/>
  <c r="G20"/>
  <c r="L20"/>
  <c r="K19"/>
  <c r="G19"/>
  <c r="L19"/>
  <c r="N19"/>
  <c r="K18"/>
  <c r="G18"/>
  <c r="L18"/>
  <c r="N18"/>
  <c r="K17"/>
  <c r="G17"/>
  <c r="L17"/>
  <c r="N17"/>
  <c r="K16"/>
  <c r="G16"/>
  <c r="L16"/>
  <c r="K15"/>
  <c r="G15"/>
  <c r="L15"/>
  <c r="K14"/>
  <c r="G14"/>
  <c r="L14"/>
  <c r="N14"/>
  <c r="K13"/>
  <c r="G13"/>
  <c r="L13"/>
  <c r="N13"/>
  <c r="K12"/>
  <c r="G12"/>
  <c r="L12"/>
  <c r="K11"/>
  <c r="G11"/>
  <c r="L11"/>
  <c r="N11"/>
  <c r="K10"/>
  <c r="G10"/>
  <c r="L10"/>
  <c r="N10"/>
  <c r="K9"/>
  <c r="G9"/>
  <c r="L9"/>
  <c r="N9"/>
  <c r="K8"/>
  <c r="G8"/>
  <c r="L8"/>
  <c r="K7"/>
  <c r="G7"/>
  <c r="K6"/>
  <c r="G6"/>
  <c r="G4"/>
  <c r="G38"/>
  <c r="M5"/>
  <c r="M39"/>
  <c r="J5"/>
  <c r="J39"/>
  <c r="I5"/>
  <c r="I39"/>
  <c r="H5"/>
  <c r="H39"/>
  <c r="F5"/>
  <c r="F39"/>
  <c r="E5"/>
  <c r="E39"/>
  <c r="D5"/>
  <c r="D39"/>
  <c r="C5"/>
  <c r="C39"/>
  <c r="M4"/>
  <c r="M38"/>
  <c r="J4"/>
  <c r="J38"/>
  <c r="I4"/>
  <c r="I38"/>
  <c r="H4"/>
  <c r="H38"/>
  <c r="F4"/>
  <c r="F38"/>
  <c r="E4"/>
  <c r="E38"/>
  <c r="C4"/>
  <c r="C38"/>
  <c r="K4"/>
  <c r="K38"/>
  <c r="K5"/>
  <c r="K39"/>
  <c r="N15"/>
  <c r="N23"/>
  <c r="N31"/>
  <c r="N8"/>
  <c r="N12"/>
  <c r="N16"/>
  <c r="N20"/>
  <c r="N24"/>
  <c r="N28"/>
  <c r="N32"/>
  <c r="N36"/>
  <c r="M4" i="5"/>
  <c r="M38"/>
  <c r="J4"/>
  <c r="J38"/>
  <c r="I4"/>
  <c r="I38"/>
  <c r="H4"/>
  <c r="H38"/>
  <c r="K7"/>
  <c r="D4"/>
  <c r="D38"/>
  <c r="C4"/>
  <c r="G12" i="4"/>
  <c r="L12"/>
  <c r="K12"/>
  <c r="C5"/>
  <c r="C39"/>
  <c r="M5"/>
  <c r="M39"/>
  <c r="I5"/>
  <c r="I39"/>
  <c r="J5"/>
  <c r="J39"/>
  <c r="H5"/>
  <c r="D5"/>
  <c r="E5"/>
  <c r="E39"/>
  <c r="F5"/>
  <c r="F39"/>
  <c r="M4"/>
  <c r="M38"/>
  <c r="I4"/>
  <c r="I38"/>
  <c r="J4"/>
  <c r="J38"/>
  <c r="H4"/>
  <c r="H38"/>
  <c r="K38"/>
  <c r="D4"/>
  <c r="D38"/>
  <c r="E4"/>
  <c r="E38"/>
  <c r="F4"/>
  <c r="F38"/>
  <c r="C4"/>
  <c r="C5" i="3"/>
  <c r="C39"/>
  <c r="K6" i="1"/>
  <c r="D5" i="3"/>
  <c r="D39"/>
  <c r="E5"/>
  <c r="E39"/>
  <c r="F5"/>
  <c r="F39"/>
  <c r="H5"/>
  <c r="H39"/>
  <c r="I39"/>
  <c r="J5"/>
  <c r="J39"/>
  <c r="M5"/>
  <c r="M39"/>
  <c r="D4"/>
  <c r="D38"/>
  <c r="E4"/>
  <c r="E38"/>
  <c r="F4"/>
  <c r="F38"/>
  <c r="H4"/>
  <c r="H38"/>
  <c r="I4"/>
  <c r="I38"/>
  <c r="J38"/>
  <c r="M4"/>
  <c r="M38"/>
  <c r="C4"/>
  <c r="C38"/>
  <c r="G9" i="1"/>
  <c r="G6"/>
  <c r="I5" i="5"/>
  <c r="I39"/>
  <c r="J5"/>
  <c r="J39"/>
  <c r="H5"/>
  <c r="H39"/>
  <c r="D5"/>
  <c r="D39"/>
  <c r="E5"/>
  <c r="E39"/>
  <c r="F5"/>
  <c r="F39"/>
  <c r="E4"/>
  <c r="E38"/>
  <c r="F4"/>
  <c r="F38"/>
  <c r="K30" i="4"/>
  <c r="G30"/>
  <c r="K24"/>
  <c r="K23" i="5"/>
  <c r="K37"/>
  <c r="G37"/>
  <c r="L37"/>
  <c r="N37"/>
  <c r="G36"/>
  <c r="K35"/>
  <c r="L35"/>
  <c r="N35"/>
  <c r="G35"/>
  <c r="K34"/>
  <c r="G34"/>
  <c r="K33"/>
  <c r="L33"/>
  <c r="N33"/>
  <c r="G33"/>
  <c r="K32"/>
  <c r="G32"/>
  <c r="K31"/>
  <c r="L31"/>
  <c r="N31"/>
  <c r="G31"/>
  <c r="K30"/>
  <c r="L30"/>
  <c r="N30"/>
  <c r="G30"/>
  <c r="K29"/>
  <c r="L29"/>
  <c r="N29"/>
  <c r="G29"/>
  <c r="K28"/>
  <c r="G28"/>
  <c r="K27"/>
  <c r="L27"/>
  <c r="N27"/>
  <c r="G27"/>
  <c r="K26"/>
  <c r="G26"/>
  <c r="K25"/>
  <c r="L25"/>
  <c r="G25"/>
  <c r="K24"/>
  <c r="G24"/>
  <c r="G23"/>
  <c r="L23"/>
  <c r="K22"/>
  <c r="G22"/>
  <c r="L22"/>
  <c r="K21"/>
  <c r="K20"/>
  <c r="L20"/>
  <c r="N20"/>
  <c r="G20"/>
  <c r="K19"/>
  <c r="G19"/>
  <c r="K18"/>
  <c r="L18"/>
  <c r="N18"/>
  <c r="G18"/>
  <c r="G17"/>
  <c r="L17"/>
  <c r="N17"/>
  <c r="K16"/>
  <c r="G16"/>
  <c r="L16"/>
  <c r="N16"/>
  <c r="K15"/>
  <c r="G15"/>
  <c r="K14"/>
  <c r="G14"/>
  <c r="L14"/>
  <c r="N14"/>
  <c r="K13"/>
  <c r="G13"/>
  <c r="K12"/>
  <c r="G12"/>
  <c r="L12"/>
  <c r="N12"/>
  <c r="K11"/>
  <c r="G11"/>
  <c r="K10"/>
  <c r="G10"/>
  <c r="L10"/>
  <c r="K9"/>
  <c r="G9"/>
  <c r="L9"/>
  <c r="N9"/>
  <c r="K8"/>
  <c r="G8"/>
  <c r="L8"/>
  <c r="N8"/>
  <c r="K6"/>
  <c r="G6"/>
  <c r="K37" i="4"/>
  <c r="G37"/>
  <c r="L37"/>
  <c r="N37"/>
  <c r="K36"/>
  <c r="G36"/>
  <c r="K35"/>
  <c r="G35"/>
  <c r="L35"/>
  <c r="N35"/>
  <c r="K34"/>
  <c r="G34"/>
  <c r="K33"/>
  <c r="G33"/>
  <c r="L33"/>
  <c r="N33"/>
  <c r="K32"/>
  <c r="G32"/>
  <c r="K31"/>
  <c r="G31"/>
  <c r="L31"/>
  <c r="N31"/>
  <c r="K29"/>
  <c r="G29"/>
  <c r="L29"/>
  <c r="N29"/>
  <c r="K28"/>
  <c r="G28"/>
  <c r="L28"/>
  <c r="K27"/>
  <c r="G27"/>
  <c r="K26"/>
  <c r="G26"/>
  <c r="L26"/>
  <c r="N26"/>
  <c r="K25"/>
  <c r="G25"/>
  <c r="G24"/>
  <c r="K23"/>
  <c r="L23"/>
  <c r="N23"/>
  <c r="G23"/>
  <c r="K22"/>
  <c r="G22"/>
  <c r="K21"/>
  <c r="L21"/>
  <c r="G21"/>
  <c r="K20"/>
  <c r="G20"/>
  <c r="K19"/>
  <c r="L19"/>
  <c r="N19"/>
  <c r="G19"/>
  <c r="K18"/>
  <c r="L18"/>
  <c r="N18"/>
  <c r="G18"/>
  <c r="G17"/>
  <c r="L17"/>
  <c r="N17"/>
  <c r="G16"/>
  <c r="L16"/>
  <c r="N16"/>
  <c r="K15"/>
  <c r="G15"/>
  <c r="G14"/>
  <c r="L14"/>
  <c r="G13"/>
  <c r="L13"/>
  <c r="N13"/>
  <c r="K11"/>
  <c r="L11"/>
  <c r="N11"/>
  <c r="G11"/>
  <c r="K10"/>
  <c r="G10"/>
  <c r="K9"/>
  <c r="L9"/>
  <c r="N9"/>
  <c r="G9"/>
  <c r="K8"/>
  <c r="L8"/>
  <c r="N8"/>
  <c r="G8"/>
  <c r="K7"/>
  <c r="L7"/>
  <c r="N7"/>
  <c r="G7"/>
  <c r="K6"/>
  <c r="G6"/>
  <c r="K37" i="3"/>
  <c r="K36"/>
  <c r="G36"/>
  <c r="K35"/>
  <c r="L35"/>
  <c r="N35"/>
  <c r="K34"/>
  <c r="G34"/>
  <c r="K33"/>
  <c r="G33"/>
  <c r="K32"/>
  <c r="L32"/>
  <c r="G32"/>
  <c r="K31"/>
  <c r="L31"/>
  <c r="N31"/>
  <c r="G31"/>
  <c r="K30"/>
  <c r="G30"/>
  <c r="K29"/>
  <c r="L29"/>
  <c r="N29"/>
  <c r="G29"/>
  <c r="K28"/>
  <c r="L28"/>
  <c r="G28"/>
  <c r="K27"/>
  <c r="G27"/>
  <c r="K26"/>
  <c r="G26"/>
  <c r="K25"/>
  <c r="G25"/>
  <c r="K24"/>
  <c r="G24"/>
  <c r="K23"/>
  <c r="L23"/>
  <c r="N23"/>
  <c r="G23"/>
  <c r="K22"/>
  <c r="G22"/>
  <c r="K21"/>
  <c r="L21"/>
  <c r="N21"/>
  <c r="G21"/>
  <c r="K20"/>
  <c r="G20"/>
  <c r="K19"/>
  <c r="G19"/>
  <c r="K18"/>
  <c r="L18"/>
  <c r="G18"/>
  <c r="G17"/>
  <c r="L17"/>
  <c r="N17"/>
  <c r="K16"/>
  <c r="G16"/>
  <c r="L16"/>
  <c r="K15"/>
  <c r="G15"/>
  <c r="L15"/>
  <c r="N15"/>
  <c r="K14"/>
  <c r="G14"/>
  <c r="L14"/>
  <c r="K13"/>
  <c r="G13"/>
  <c r="G39"/>
  <c r="K12"/>
  <c r="G12"/>
  <c r="L12"/>
  <c r="K11"/>
  <c r="K10"/>
  <c r="L10"/>
  <c r="N10"/>
  <c r="G10"/>
  <c r="K9"/>
  <c r="G9"/>
  <c r="K8"/>
  <c r="L8"/>
  <c r="G8"/>
  <c r="K7"/>
  <c r="K5"/>
  <c r="G7"/>
  <c r="K6"/>
  <c r="G6"/>
  <c r="K7" i="1"/>
  <c r="K8"/>
  <c r="K10"/>
  <c r="K11"/>
  <c r="K12"/>
  <c r="L12"/>
  <c r="N12"/>
  <c r="K13"/>
  <c r="K15"/>
  <c r="L15"/>
  <c r="N15"/>
  <c r="K16"/>
  <c r="K19"/>
  <c r="K20"/>
  <c r="K21"/>
  <c r="L21"/>
  <c r="N21"/>
  <c r="K22"/>
  <c r="K23"/>
  <c r="L23"/>
  <c r="N23"/>
  <c r="K24"/>
  <c r="K25"/>
  <c r="L25"/>
  <c r="N25"/>
  <c r="K26"/>
  <c r="K27"/>
  <c r="K28"/>
  <c r="K29"/>
  <c r="K30"/>
  <c r="L30"/>
  <c r="N30"/>
  <c r="K32"/>
  <c r="K33"/>
  <c r="K34"/>
  <c r="L34"/>
  <c r="K35"/>
  <c r="K36"/>
  <c r="L36"/>
  <c r="K37"/>
  <c r="G7"/>
  <c r="G8"/>
  <c r="G10"/>
  <c r="L10"/>
  <c r="N10"/>
  <c r="G11"/>
  <c r="G12"/>
  <c r="G13"/>
  <c r="G14"/>
  <c r="L14"/>
  <c r="N14"/>
  <c r="G15"/>
  <c r="G16"/>
  <c r="G17"/>
  <c r="L17"/>
  <c r="N17"/>
  <c r="G18"/>
  <c r="G19"/>
  <c r="G20"/>
  <c r="L20"/>
  <c r="N20"/>
  <c r="G21"/>
  <c r="G22"/>
  <c r="G23"/>
  <c r="G24"/>
  <c r="G25"/>
  <c r="G26"/>
  <c r="G27"/>
  <c r="G28"/>
  <c r="L28"/>
  <c r="N28"/>
  <c r="G29"/>
  <c r="G32"/>
  <c r="G34"/>
  <c r="G35"/>
  <c r="L35"/>
  <c r="N35"/>
  <c r="G36"/>
  <c r="G37"/>
  <c r="L37"/>
  <c r="N37"/>
  <c r="N18" i="3"/>
  <c r="N28"/>
  <c r="N34" i="1"/>
  <c r="N28" i="4"/>
  <c r="N22" i="5"/>
  <c r="N14" i="3"/>
  <c r="N12"/>
  <c r="K39"/>
  <c r="D39" i="4"/>
  <c r="N16" i="3"/>
  <c r="N8"/>
  <c r="N10" i="5"/>
  <c r="N25"/>
  <c r="N23"/>
  <c r="N12" i="4"/>
  <c r="L24"/>
  <c r="N24"/>
  <c r="N14"/>
  <c r="N21"/>
  <c r="L30" i="3"/>
  <c r="N30"/>
  <c r="L26"/>
  <c r="N26"/>
  <c r="L24"/>
  <c r="N24"/>
  <c r="L22"/>
  <c r="N22"/>
  <c r="L20"/>
  <c r="N20"/>
  <c r="L36"/>
  <c r="N36"/>
  <c r="L33" i="1"/>
  <c r="N33"/>
  <c r="L27"/>
  <c r="N27"/>
  <c r="L24"/>
  <c r="N24"/>
  <c r="L19"/>
  <c r="N19"/>
  <c r="L16"/>
  <c r="N16"/>
  <c r="L13"/>
  <c r="N13"/>
  <c r="L8"/>
  <c r="N8"/>
  <c r="L29"/>
  <c r="N29"/>
  <c r="L11"/>
  <c r="N11"/>
  <c r="L19" i="3"/>
  <c r="N19"/>
  <c r="L25"/>
  <c r="N25"/>
  <c r="L27"/>
  <c r="N27"/>
  <c r="L33"/>
  <c r="N33"/>
  <c r="L15" i="4"/>
  <c r="N15"/>
  <c r="L20"/>
  <c r="N20"/>
  <c r="L22"/>
  <c r="N22"/>
  <c r="L19" i="5"/>
  <c r="N19"/>
  <c r="L21"/>
  <c r="N21"/>
  <c r="L30" i="4"/>
  <c r="N30"/>
  <c r="L26" i="1"/>
  <c r="N26"/>
  <c r="L22"/>
  <c r="N22"/>
  <c r="L18"/>
  <c r="N18"/>
  <c r="L7" i="3"/>
  <c r="N7"/>
  <c r="N5"/>
  <c r="L9"/>
  <c r="N9"/>
  <c r="L11"/>
  <c r="N11"/>
  <c r="L6" i="4"/>
  <c r="N6"/>
  <c r="L10"/>
  <c r="N10"/>
  <c r="L25"/>
  <c r="N25"/>
  <c r="L27"/>
  <c r="N27"/>
  <c r="L32"/>
  <c r="N32"/>
  <c r="L34"/>
  <c r="N34"/>
  <c r="L6" i="5"/>
  <c r="N6"/>
  <c r="L11"/>
  <c r="N11"/>
  <c r="L13"/>
  <c r="N13"/>
  <c r="L15"/>
  <c r="N15"/>
  <c r="L24"/>
  <c r="N24"/>
  <c r="L26"/>
  <c r="N26"/>
  <c r="L28"/>
  <c r="N28"/>
  <c r="L32"/>
  <c r="N32"/>
  <c r="L36"/>
  <c r="N36"/>
  <c r="K5"/>
  <c r="K39"/>
  <c r="L34"/>
  <c r="N34"/>
  <c r="L36" i="4"/>
  <c r="N36"/>
  <c r="L34" i="3"/>
  <c r="N34"/>
  <c r="L37"/>
  <c r="N37"/>
  <c r="K4" i="5"/>
  <c r="G4" i="3"/>
  <c r="G5"/>
  <c r="L5"/>
  <c r="N36" i="1"/>
  <c r="K9"/>
  <c r="L9"/>
  <c r="N9"/>
  <c r="G7" i="5"/>
  <c r="L7"/>
  <c r="N7"/>
  <c r="C5"/>
  <c r="M5"/>
  <c r="M39"/>
  <c r="G39" i="6"/>
  <c r="L6" i="18"/>
  <c r="G4" i="6"/>
  <c r="I39" i="12"/>
  <c r="K27"/>
  <c r="L27"/>
  <c r="N27"/>
  <c r="K27" i="19"/>
  <c r="L27"/>
  <c r="N27"/>
  <c r="H26"/>
  <c r="L26" i="11"/>
  <c r="N26"/>
  <c r="K26" i="19"/>
  <c r="H38" i="12"/>
  <c r="G39" i="11"/>
  <c r="D38" i="19"/>
  <c r="G27" i="17"/>
  <c r="L27"/>
  <c r="N27"/>
  <c r="L23"/>
  <c r="N23"/>
  <c r="N39"/>
  <c r="L26" i="19"/>
  <c r="N26"/>
  <c r="M39" i="17"/>
  <c r="L22" i="12"/>
  <c r="N22"/>
  <c r="J38" i="17"/>
  <c r="K38" i="12"/>
  <c r="J22" i="19"/>
  <c r="K22"/>
  <c r="I38"/>
  <c r="L39" i="11"/>
  <c r="N39"/>
  <c r="L22"/>
  <c r="N22"/>
  <c r="C39" i="12"/>
  <c r="G39"/>
  <c r="C23" i="19"/>
  <c r="G23"/>
  <c r="L23"/>
  <c r="N23"/>
  <c r="G38" i="17"/>
  <c r="L22"/>
  <c r="N22"/>
  <c r="N38"/>
  <c r="C22" i="19"/>
  <c r="G22"/>
  <c r="C39" i="5"/>
  <c r="G5"/>
  <c r="L6" i="1"/>
  <c r="G4"/>
  <c r="G38"/>
  <c r="L39" i="18"/>
  <c r="L39" i="3"/>
  <c r="L6"/>
  <c r="K4"/>
  <c r="K38"/>
  <c r="G39" i="4"/>
  <c r="J39" i="16"/>
  <c r="K39"/>
  <c r="L9" i="10"/>
  <c r="N9"/>
  <c r="G32" i="19"/>
  <c r="L32"/>
  <c r="N32"/>
  <c r="E38"/>
  <c r="K5" i="10"/>
  <c r="L7"/>
  <c r="K38" i="5"/>
  <c r="C38" i="4"/>
  <c r="G38"/>
  <c r="L38"/>
  <c r="N38"/>
  <c r="G4"/>
  <c r="L13" i="3"/>
  <c r="N13"/>
  <c r="N39"/>
  <c r="L32" i="1"/>
  <c r="N32"/>
  <c r="N39" i="18"/>
  <c r="D5" i="19"/>
  <c r="D39"/>
  <c r="G7"/>
  <c r="N11" i="9"/>
  <c r="N5"/>
  <c r="N39"/>
  <c r="L5"/>
  <c r="L39"/>
  <c r="K5" i="4"/>
  <c r="H39"/>
  <c r="K39"/>
  <c r="L7" i="7"/>
  <c r="G5"/>
  <c r="G39"/>
  <c r="L39" i="6"/>
  <c r="N39"/>
  <c r="K5" i="1"/>
  <c r="K39"/>
  <c r="G38" i="3"/>
  <c r="K4" i="4"/>
  <c r="G5"/>
  <c r="L5"/>
  <c r="N5"/>
  <c r="G5" i="1"/>
  <c r="G39"/>
  <c r="L7"/>
  <c r="K4"/>
  <c r="K38"/>
  <c r="C38" i="5"/>
  <c r="G4"/>
  <c r="N8" i="8"/>
  <c r="N4"/>
  <c r="N38"/>
  <c r="L4"/>
  <c r="L38"/>
  <c r="L6" i="7"/>
  <c r="E39" i="19"/>
  <c r="L13" i="12"/>
  <c r="N13"/>
  <c r="D38" i="14"/>
  <c r="G4"/>
  <c r="G39" i="13"/>
  <c r="L39"/>
  <c r="L5"/>
  <c r="N5"/>
  <c r="N39"/>
  <c r="M4" i="19"/>
  <c r="M38"/>
  <c r="K8"/>
  <c r="L8"/>
  <c r="N8"/>
  <c r="H4"/>
  <c r="H38"/>
  <c r="I5"/>
  <c r="I39"/>
  <c r="K9"/>
  <c r="G24"/>
  <c r="L24"/>
  <c r="N24"/>
  <c r="F38" i="16"/>
  <c r="G38"/>
  <c r="K38"/>
  <c r="L38"/>
  <c r="N38"/>
  <c r="G4"/>
  <c r="L4"/>
  <c r="N4"/>
  <c r="N6" i="9"/>
  <c r="N4"/>
  <c r="N38"/>
  <c r="L4"/>
  <c r="L38"/>
  <c r="F39" i="19"/>
  <c r="G27" i="10"/>
  <c r="L27"/>
  <c r="N27"/>
  <c r="G4" i="9"/>
  <c r="G38"/>
  <c r="C5" i="10"/>
  <c r="C39"/>
  <c r="G19"/>
  <c r="L19"/>
  <c r="N19"/>
  <c r="C19" i="19"/>
  <c r="G19"/>
  <c r="L19"/>
  <c r="N19"/>
  <c r="C11"/>
  <c r="G11" i="10"/>
  <c r="L11"/>
  <c r="N11"/>
  <c r="G34"/>
  <c r="L34"/>
  <c r="N34"/>
  <c r="C34" i="19"/>
  <c r="G34"/>
  <c r="L34"/>
  <c r="N34"/>
  <c r="G30" i="10"/>
  <c r="L30"/>
  <c r="N30"/>
  <c r="L31"/>
  <c r="N31"/>
  <c r="J4"/>
  <c r="J38"/>
  <c r="K6"/>
  <c r="K4"/>
  <c r="J6" i="19"/>
  <c r="K37" i="10"/>
  <c r="L37"/>
  <c r="N37"/>
  <c r="H37" i="19"/>
  <c r="K37"/>
  <c r="L37"/>
  <c r="N37"/>
  <c r="G6" i="10"/>
  <c r="G23"/>
  <c r="L23"/>
  <c r="N23"/>
  <c r="F4"/>
  <c r="F38"/>
  <c r="E4" i="12"/>
  <c r="G4" i="11"/>
  <c r="L4"/>
  <c r="N4"/>
  <c r="F38"/>
  <c r="G38"/>
  <c r="L18" i="14"/>
  <c r="N18"/>
  <c r="K36" i="12"/>
  <c r="L36"/>
  <c r="N36"/>
  <c r="K28"/>
  <c r="L28"/>
  <c r="N28"/>
  <c r="H39"/>
  <c r="K39"/>
  <c r="L39"/>
  <c r="N39"/>
  <c r="C39" i="16"/>
  <c r="E5"/>
  <c r="G9"/>
  <c r="L9"/>
  <c r="N9"/>
  <c r="K38" i="6"/>
  <c r="K24" i="10"/>
  <c r="L24"/>
  <c r="N24"/>
  <c r="E5" i="14"/>
  <c r="K29"/>
  <c r="L29"/>
  <c r="N29"/>
  <c r="L10" i="6"/>
  <c r="N10"/>
  <c r="G38"/>
  <c r="L38"/>
  <c r="N38"/>
  <c r="L6"/>
  <c r="K4"/>
  <c r="K4" i="11"/>
  <c r="H38"/>
  <c r="K38"/>
  <c r="G21" i="14"/>
  <c r="L21"/>
  <c r="N21"/>
  <c r="G13"/>
  <c r="L13"/>
  <c r="N13"/>
  <c r="K27"/>
  <c r="K39"/>
  <c r="G5" i="6"/>
  <c r="L9"/>
  <c r="K39"/>
  <c r="G6" i="16"/>
  <c r="L6"/>
  <c r="N6"/>
  <c r="L4" i="18"/>
  <c r="L38"/>
  <c r="N6"/>
  <c r="N4"/>
  <c r="N38"/>
  <c r="L39" i="17"/>
  <c r="L38" i="11"/>
  <c r="N38"/>
  <c r="G39" i="17"/>
  <c r="L22" i="19"/>
  <c r="N22"/>
  <c r="L38" i="17"/>
  <c r="N6" i="6"/>
  <c r="N4"/>
  <c r="L4"/>
  <c r="L5" i="7"/>
  <c r="L39"/>
  <c r="N7"/>
  <c r="N5"/>
  <c r="N39"/>
  <c r="E39" i="16"/>
  <c r="G39"/>
  <c r="L39"/>
  <c r="G5"/>
  <c r="L5"/>
  <c r="N5"/>
  <c r="N39"/>
  <c r="H39" i="19"/>
  <c r="L39" i="4"/>
  <c r="N39"/>
  <c r="L5" i="5"/>
  <c r="G39"/>
  <c r="G4" i="10"/>
  <c r="G38"/>
  <c r="L6"/>
  <c r="J4" i="19"/>
  <c r="J38"/>
  <c r="K6"/>
  <c r="L5" i="10"/>
  <c r="L39"/>
  <c r="N7"/>
  <c r="N5"/>
  <c r="N39"/>
  <c r="E39" i="14"/>
  <c r="G5"/>
  <c r="L4" i="5"/>
  <c r="G38"/>
  <c r="N6" i="1"/>
  <c r="N4"/>
  <c r="N38"/>
  <c r="L4"/>
  <c r="L38"/>
  <c r="E38" i="12"/>
  <c r="G38"/>
  <c r="L38"/>
  <c r="N38"/>
  <c r="G4"/>
  <c r="L4"/>
  <c r="N4"/>
  <c r="L7" i="19"/>
  <c r="G11"/>
  <c r="G5"/>
  <c r="G39"/>
  <c r="N9" i="6"/>
  <c r="N5"/>
  <c r="L5"/>
  <c r="K38" i="10"/>
  <c r="C38" i="19"/>
  <c r="L11"/>
  <c r="N11"/>
  <c r="C5"/>
  <c r="C39"/>
  <c r="L27" i="14"/>
  <c r="N27"/>
  <c r="K5" i="19"/>
  <c r="K39"/>
  <c r="L9"/>
  <c r="N9"/>
  <c r="L4" i="14"/>
  <c r="G38"/>
  <c r="L4" i="7"/>
  <c r="L38"/>
  <c r="N6"/>
  <c r="N4"/>
  <c r="N38"/>
  <c r="L5" i="1"/>
  <c r="L39"/>
  <c r="N7"/>
  <c r="N5"/>
  <c r="N39"/>
  <c r="L4" i="4"/>
  <c r="N4"/>
  <c r="K39" i="10"/>
  <c r="G5"/>
  <c r="G39"/>
  <c r="N6" i="3"/>
  <c r="N4"/>
  <c r="N38"/>
  <c r="L4"/>
  <c r="L38"/>
  <c r="L38" i="14"/>
  <c r="N4"/>
  <c r="N38"/>
  <c r="L38" i="5"/>
  <c r="N4"/>
  <c r="N38"/>
  <c r="G38" i="19"/>
  <c r="G39" i="14"/>
  <c r="L5"/>
  <c r="K4" i="19"/>
  <c r="K38"/>
  <c r="L6"/>
  <c r="L5"/>
  <c r="L39"/>
  <c r="N7"/>
  <c r="N5"/>
  <c r="N39"/>
  <c r="L4" i="10"/>
  <c r="L38"/>
  <c r="N6"/>
  <c r="N4"/>
  <c r="N38"/>
  <c r="N5" i="5"/>
  <c r="N39"/>
  <c r="L39"/>
  <c r="L39" i="14"/>
  <c r="N5"/>
  <c r="N39"/>
  <c r="N6" i="19"/>
  <c r="N4"/>
  <c r="N38"/>
  <c r="L4"/>
  <c r="L38"/>
</calcChain>
</file>

<file path=xl/sharedStrings.xml><?xml version="1.0" encoding="utf-8"?>
<sst xmlns="http://schemas.openxmlformats.org/spreadsheetml/2006/main" count="1278" uniqueCount="71">
  <si>
    <t>Cirtes veids un</t>
  </si>
  <si>
    <t>Valdošā koku suga</t>
  </si>
  <si>
    <t>Pavisam kopā</t>
  </si>
  <si>
    <t>Cirtes izpildes veidi</t>
  </si>
  <si>
    <t>Priede</t>
  </si>
  <si>
    <t>Egle</t>
  </si>
  <si>
    <t>Ozols</t>
  </si>
  <si>
    <t>Osis</t>
  </si>
  <si>
    <t xml:space="preserve">Kopā skuju un cietie lapu koki </t>
  </si>
  <si>
    <t>Bērzs</t>
  </si>
  <si>
    <t>Melnalksnis</t>
  </si>
  <si>
    <t>Apse</t>
  </si>
  <si>
    <t>Kopā mīkstie lapu koki</t>
  </si>
  <si>
    <t>Kopā</t>
  </si>
  <si>
    <t>Baltalksnis</t>
  </si>
  <si>
    <t>Galvenā cirte</t>
  </si>
  <si>
    <t>ha</t>
  </si>
  <si>
    <r>
      <t>m</t>
    </r>
    <r>
      <rPr>
        <vertAlign val="superscript"/>
        <sz val="10"/>
        <color indexed="8"/>
        <rFont val="Times New Roman"/>
        <family val="1"/>
        <charset val="186"/>
      </rPr>
      <t>3</t>
    </r>
  </si>
  <si>
    <r>
      <t>tai skaitā kailcirte</t>
    </r>
    <r>
      <rPr>
        <sz val="12"/>
        <color indexed="8"/>
        <rFont val="Times New Roman"/>
        <family val="1"/>
        <charset val="186"/>
      </rPr>
      <t xml:space="preserve"> (</t>
    </r>
    <r>
      <rPr>
        <sz val="10"/>
        <color indexed="8"/>
        <rFont val="Times New Roman"/>
        <family val="1"/>
        <charset val="186"/>
      </rPr>
      <t>un</t>
    </r>
    <r>
      <rPr>
        <sz val="12"/>
        <color indexed="8"/>
        <rFont val="Times New Roman"/>
        <family val="1"/>
        <charset val="186"/>
      </rPr>
      <t xml:space="preserve"> </t>
    </r>
    <r>
      <rPr>
        <sz val="10"/>
        <color indexed="8"/>
        <rFont val="Times New Roman"/>
        <family val="1"/>
        <charset val="186"/>
      </rPr>
      <t>kailcirte ar sēklas koku atstāšanu,</t>
    </r>
    <r>
      <rPr>
        <sz val="12"/>
        <color indexed="8"/>
        <rFont val="Times New Roman"/>
        <family val="1"/>
        <charset val="186"/>
      </rPr>
      <t>)</t>
    </r>
  </si>
  <si>
    <r>
      <t>tai skaitā izlases cirte</t>
    </r>
    <r>
      <rPr>
        <sz val="12"/>
        <color indexed="8"/>
        <rFont val="Times New Roman"/>
        <family val="1"/>
        <charset val="186"/>
      </rPr>
      <t xml:space="preserve"> (</t>
    </r>
    <r>
      <rPr>
        <sz val="10"/>
        <color indexed="8"/>
        <rFont val="Times New Roman"/>
        <family val="1"/>
        <charset val="186"/>
      </rPr>
      <t>un</t>
    </r>
    <r>
      <rPr>
        <sz val="12"/>
        <color indexed="8"/>
        <rFont val="Times New Roman"/>
        <family val="1"/>
        <charset val="186"/>
      </rPr>
      <t xml:space="preserve"> </t>
    </r>
    <r>
      <rPr>
        <sz val="10"/>
        <color indexed="8"/>
        <rFont val="Times New Roman"/>
        <family val="1"/>
        <charset val="186"/>
      </rPr>
      <t>izlases cirtes pēdējais paņēmiens, sēklas koku novākšana, caurmēra izlases cirte</t>
    </r>
    <r>
      <rPr>
        <sz val="12"/>
        <color indexed="8"/>
        <rFont val="Times New Roman"/>
        <family val="1"/>
        <charset val="186"/>
      </rPr>
      <t>)</t>
    </r>
  </si>
  <si>
    <r>
      <t>tai skaitā kailcirte pēc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0"/>
        <color indexed="8"/>
        <rFont val="Times New Roman"/>
        <family val="1"/>
        <charset val="186"/>
      </rPr>
      <t>caurmēra</t>
    </r>
  </si>
  <si>
    <t>Kopšanas cirte</t>
  </si>
  <si>
    <r>
      <t>(kopšanas</t>
    </r>
    <r>
      <rPr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Times New Roman"/>
        <family val="1"/>
        <charset val="186"/>
      </rPr>
      <t>un jaunaudžu kopšanas cirte</t>
    </r>
    <r>
      <rPr>
        <sz val="10"/>
        <color indexed="8"/>
        <rFont val="Arial"/>
        <family val="2"/>
        <charset val="186"/>
      </rPr>
      <t>)</t>
    </r>
  </si>
  <si>
    <t>Sanitārā vienlaidus cirte</t>
  </si>
  <si>
    <t>Sanitārā izlases cirte</t>
  </si>
  <si>
    <r>
      <t xml:space="preserve"> </t>
    </r>
    <r>
      <rPr>
        <b/>
        <sz val="12"/>
        <color indexed="8"/>
        <rFont val="Times New Roman"/>
        <family val="1"/>
        <charset val="186"/>
      </rPr>
      <t>Rekonstruktīvā vienlaidus cirte</t>
    </r>
  </si>
  <si>
    <r>
      <t xml:space="preserve"> </t>
    </r>
    <r>
      <rPr>
        <b/>
        <sz val="12"/>
        <color indexed="8"/>
        <rFont val="Times New Roman"/>
        <family val="1"/>
        <charset val="186"/>
      </rPr>
      <t>Rekonstruktīvā izlases cirte</t>
    </r>
  </si>
  <si>
    <t>Vienlaidus citas cirtes</t>
  </si>
  <si>
    <t>Izlases citas cirtes</t>
  </si>
  <si>
    <t>Vienlaidus ainavu cirte</t>
  </si>
  <si>
    <t>Izlases ainavu cirte</t>
  </si>
  <si>
    <t>Atmežošanas cirte</t>
  </si>
  <si>
    <t>Sanitārā vējgāžu cirte</t>
  </si>
  <si>
    <t>Nelikumīgā vienlaidus cirte</t>
  </si>
  <si>
    <t>Nelikumīgā izlases cirte</t>
  </si>
  <si>
    <t>PAVISAM</t>
  </si>
  <si>
    <t xml:space="preserve">Priede </t>
  </si>
  <si>
    <t>(kopšanas un jaunaudžu kopšanas cirte)</t>
  </si>
  <si>
    <r>
      <t>m</t>
    </r>
    <r>
      <rPr>
        <vertAlign val="superscript"/>
        <sz val="10"/>
        <rFont val="Times New Roman"/>
        <family val="1"/>
        <charset val="186"/>
      </rPr>
      <t>3</t>
    </r>
  </si>
  <si>
    <r>
      <t>tai skaitā kailcirte</t>
    </r>
    <r>
      <rPr>
        <sz val="12"/>
        <rFont val="Times New Roman"/>
        <family val="1"/>
        <charset val="186"/>
      </rPr>
      <t xml:space="preserve"> (</t>
    </r>
    <r>
      <rPr>
        <sz val="10"/>
        <rFont val="Times New Roman"/>
        <family val="1"/>
        <charset val="186"/>
      </rPr>
      <t>un</t>
    </r>
    <r>
      <rPr>
        <sz val="12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kailcirte ar sēklas koku atstāšanu,</t>
    </r>
    <r>
      <rPr>
        <sz val="12"/>
        <rFont val="Times New Roman"/>
        <family val="1"/>
        <charset val="186"/>
      </rPr>
      <t>)</t>
    </r>
  </si>
  <si>
    <r>
      <t>tai skaitā izlases cirte</t>
    </r>
    <r>
      <rPr>
        <sz val="12"/>
        <rFont val="Times New Roman"/>
        <family val="1"/>
        <charset val="186"/>
      </rPr>
      <t xml:space="preserve"> (</t>
    </r>
    <r>
      <rPr>
        <sz val="10"/>
        <rFont val="Times New Roman"/>
        <family val="1"/>
        <charset val="186"/>
      </rPr>
      <t>un</t>
    </r>
    <r>
      <rPr>
        <sz val="12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izlases cirtes pēdējais paņēmiens, sēklas koku novākšana, caurmēra izlases cirte</t>
    </r>
    <r>
      <rPr>
        <sz val="12"/>
        <rFont val="Times New Roman"/>
        <family val="1"/>
        <charset val="186"/>
      </rPr>
      <t>)</t>
    </r>
  </si>
  <si>
    <r>
      <t>tai skaitā kailcirte pēc</t>
    </r>
    <r>
      <rPr>
        <b/>
        <sz val="12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>caurmēra</t>
    </r>
  </si>
  <si>
    <r>
      <t xml:space="preserve"> </t>
    </r>
    <r>
      <rPr>
        <b/>
        <sz val="12"/>
        <rFont val="Times New Roman"/>
        <family val="1"/>
        <charset val="186"/>
      </rPr>
      <t>Rekonstruktīvā vienlaidus cirte</t>
    </r>
  </si>
  <si>
    <r>
      <t xml:space="preserve"> </t>
    </r>
    <r>
      <rPr>
        <b/>
        <sz val="12"/>
        <rFont val="Times New Roman"/>
        <family val="1"/>
        <charset val="186"/>
      </rPr>
      <t>Rekonstruktīvā izlases cirte</t>
    </r>
  </si>
  <si>
    <r>
      <t>tai skaitā kailcirte</t>
    </r>
    <r>
      <rPr>
        <sz val="10"/>
        <rFont val="Times New Roman"/>
        <family val="1"/>
        <charset val="186"/>
      </rPr>
      <t xml:space="preserve"> (un kailcirte ar sēklas koku atstāšanu,)</t>
    </r>
  </si>
  <si>
    <r>
      <t>tai skaitā izlases cirte</t>
    </r>
    <r>
      <rPr>
        <sz val="10"/>
        <rFont val="Times New Roman"/>
        <family val="1"/>
        <charset val="186"/>
      </rPr>
      <t xml:space="preserve"> (un izlases cirtes pēdējais paņēmiens, sēklas koku novākšana, caurmēra izlases cirte)</t>
    </r>
  </si>
  <si>
    <t>tai skaitā kailcirte pēc caurmēra</t>
  </si>
  <si>
    <r>
      <t xml:space="preserve"> </t>
    </r>
    <r>
      <rPr>
        <b/>
        <sz val="10"/>
        <rFont val="Times New Roman"/>
        <family val="1"/>
        <charset val="186"/>
      </rPr>
      <t>Rekonstruktīvā vienlaidus cirte</t>
    </r>
  </si>
  <si>
    <r>
      <t xml:space="preserve"> </t>
    </r>
    <r>
      <rPr>
        <b/>
        <sz val="10"/>
        <rFont val="Times New Roman"/>
        <family val="1"/>
        <charset val="186"/>
      </rPr>
      <t>Rekonstruktīvā izlases cirte</t>
    </r>
  </si>
  <si>
    <r>
      <t>tai skaitā kailcirte</t>
    </r>
    <r>
      <rPr>
        <sz val="10"/>
        <color indexed="8"/>
        <rFont val="Times New Roman"/>
        <family val="1"/>
        <charset val="186"/>
      </rPr>
      <t xml:space="preserve"> (un kailcirte ar sēklas koku atstāšanu,)</t>
    </r>
  </si>
  <si>
    <r>
      <t>tai skaitā izlases cirte</t>
    </r>
    <r>
      <rPr>
        <sz val="10"/>
        <color indexed="8"/>
        <rFont val="Times New Roman"/>
        <family val="1"/>
        <charset val="186"/>
      </rPr>
      <t xml:space="preserve"> (un izlases cirtes pēdējais paņēmiens, sēklas koku novākšana, caurmēra izlases cirte)</t>
    </r>
  </si>
  <si>
    <r>
      <t xml:space="preserve"> </t>
    </r>
    <r>
      <rPr>
        <b/>
        <sz val="10"/>
        <color indexed="8"/>
        <rFont val="Times New Roman"/>
        <family val="1"/>
        <charset val="186"/>
      </rPr>
      <t>Rekonstruktīvā vienlaidus cirte</t>
    </r>
  </si>
  <si>
    <r>
      <t xml:space="preserve"> </t>
    </r>
    <r>
      <rPr>
        <b/>
        <sz val="10"/>
        <color indexed="8"/>
        <rFont val="Times New Roman"/>
        <family val="1"/>
        <charset val="186"/>
      </rPr>
      <t>Rekonstruktīvā izlases cirte</t>
    </r>
  </si>
  <si>
    <t>Kurzemes reģions, valsts meži, 2018</t>
  </si>
  <si>
    <t>Kurzemes reģions, pārējie meži, 2018</t>
  </si>
  <si>
    <t>Kurzemes reģions, visi meži kopā, 2018</t>
  </si>
  <si>
    <t>Latgales reģions, valsts meži, 2018</t>
  </si>
  <si>
    <t>Latgales reģions, pārējie meži, 2018</t>
  </si>
  <si>
    <t>Latgales reģions, visi meži kopā, 2018</t>
  </si>
  <si>
    <t>Rīgas reģions, valsts meži, 2018</t>
  </si>
  <si>
    <t>Rīgas reģions, pārējie meži, 2018</t>
  </si>
  <si>
    <t>Rīgas reģions, visi meži kopā, 2018</t>
  </si>
  <si>
    <t>Vidzemes reģions, valsts meži, 2018</t>
  </si>
  <si>
    <t>Vidzemes reģions, pārējie meži, 2018</t>
  </si>
  <si>
    <t>Vidzemes reģions, visi meži kopā, 2018</t>
  </si>
  <si>
    <t>Zemgales reģions, valsts meži, 2018</t>
  </si>
  <si>
    <t>Zemgales reģions, pārējie meži, 2018</t>
  </si>
  <si>
    <t>Zemgales reģions, visi meži kopā, 2018</t>
  </si>
  <si>
    <t>Valstī kopā valsts meži 2018</t>
  </si>
  <si>
    <t>Valstī kopā pārējie meži, 2018</t>
  </si>
  <si>
    <t>Valstī visi meži kopā, 2018</t>
  </si>
</sst>
</file>

<file path=xl/styles.xml><?xml version="1.0" encoding="utf-8"?>
<styleSheet xmlns="http://schemas.openxmlformats.org/spreadsheetml/2006/main">
  <numFmts count="1">
    <numFmt numFmtId="164" formatCode="0.0"/>
  </numFmts>
  <fonts count="43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vertAlign val="superscript"/>
      <sz val="10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0"/>
      <color indexed="8"/>
      <name val="Arial"/>
      <family val="2"/>
      <charset val="186"/>
    </font>
    <font>
      <sz val="11"/>
      <color indexed="60"/>
      <name val="Calibri"/>
      <family val="2"/>
      <charset val="186"/>
    </font>
    <font>
      <b/>
      <sz val="10"/>
      <color indexed="6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Calibri"/>
      <family val="2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indexed="6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0"/>
      <color indexed="8"/>
      <name val="Calibri"/>
      <family val="2"/>
      <charset val="186"/>
    </font>
    <font>
      <sz val="11"/>
      <color indexed="17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8" fillId="26" borderId="0" applyNumberFormat="0" applyBorder="0" applyAlignment="0" applyProtection="0"/>
    <xf numFmtId="0" fontId="29" fillId="27" borderId="7" applyNumberFormat="0" applyAlignment="0" applyProtection="0"/>
    <xf numFmtId="0" fontId="30" fillId="28" borderId="8" applyNumberFormat="0" applyAlignment="0" applyProtection="0"/>
    <xf numFmtId="0" fontId="31" fillId="0" borderId="0" applyNumberFormat="0" applyFill="0" applyBorder="0" applyAlignment="0" applyProtection="0"/>
    <xf numFmtId="0" fontId="32" fillId="29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6" fillId="30" borderId="7" applyNumberFormat="0" applyAlignment="0" applyProtection="0"/>
    <xf numFmtId="0" fontId="37" fillId="0" borderId="12" applyNumberFormat="0" applyFill="0" applyAlignment="0" applyProtection="0"/>
    <xf numFmtId="0" fontId="38" fillId="31" borderId="0" applyNumberFormat="0" applyBorder="0" applyAlignment="0" applyProtection="0"/>
    <xf numFmtId="0" fontId="1" fillId="32" borderId="13" applyNumberFormat="0" applyFont="0" applyAlignment="0" applyProtection="0"/>
    <xf numFmtId="0" fontId="39" fillId="27" borderId="14" applyNumberFormat="0" applyAlignment="0" applyProtection="0"/>
    <xf numFmtId="0" fontId="40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2" fillId="0" borderId="0" applyNumberFormat="0" applyFill="0" applyBorder="0" applyAlignment="0" applyProtection="0"/>
  </cellStyleXfs>
  <cellXfs count="170">
    <xf numFmtId="0" fontId="0" fillId="0" borderId="0" xfId="0"/>
    <xf numFmtId="0" fontId="2" fillId="0" borderId="0" xfId="0" applyFont="1" applyFill="1" applyBorder="1" applyAlignment="1">
      <alignment horizontal="center" vertical="top" wrapText="1"/>
    </xf>
    <xf numFmtId="0" fontId="0" fillId="0" borderId="0" xfId="0" applyFill="1"/>
    <xf numFmtId="0" fontId="2" fillId="0" borderId="1" xfId="0" applyFont="1" applyBorder="1" applyAlignment="1">
      <alignment vertical="top" wrapText="1"/>
    </xf>
    <xf numFmtId="0" fontId="0" fillId="0" borderId="0" xfId="0" applyNumberFormat="1" applyFill="1" applyBorder="1"/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top" wrapText="1"/>
    </xf>
    <xf numFmtId="0" fontId="0" fillId="0" borderId="0" xfId="0" applyFill="1" applyBorder="1"/>
    <xf numFmtId="0" fontId="8" fillId="0" borderId="0" xfId="0" applyNumberFormat="1" applyFont="1" applyFill="1" applyBorder="1" applyAlignment="1">
      <alignment vertical="center"/>
    </xf>
    <xf numFmtId="0" fontId="12" fillId="0" borderId="0" xfId="0" applyFont="1" applyFill="1"/>
    <xf numFmtId="0" fontId="13" fillId="0" borderId="0" xfId="0" applyFont="1" applyFill="1"/>
    <xf numFmtId="0" fontId="13" fillId="0" borderId="0" xfId="0" applyFont="1" applyFill="1" applyBorder="1"/>
    <xf numFmtId="0" fontId="13" fillId="0" borderId="0" xfId="0" applyNumberFormat="1" applyFont="1" applyFill="1" applyBorder="1"/>
    <xf numFmtId="0" fontId="17" fillId="0" borderId="0" xfId="0" applyFont="1" applyFill="1"/>
    <xf numFmtId="0" fontId="18" fillId="0" borderId="0" xfId="0" applyFont="1"/>
    <xf numFmtId="0" fontId="18" fillId="0" borderId="0" xfId="0" applyFont="1" applyFill="1"/>
    <xf numFmtId="0" fontId="18" fillId="0" borderId="0" xfId="0" applyFont="1" applyBorder="1"/>
    <xf numFmtId="0" fontId="18" fillId="0" borderId="0" xfId="0" applyNumberFormat="1" applyFont="1" applyFill="1" applyBorder="1"/>
    <xf numFmtId="0" fontId="18" fillId="0" borderId="0" xfId="0" applyFont="1" applyFill="1" applyBorder="1"/>
    <xf numFmtId="0" fontId="19" fillId="0" borderId="0" xfId="0" applyNumberFormat="1" applyFont="1" applyFill="1" applyBorder="1" applyAlignment="1">
      <alignment vertical="center"/>
    </xf>
    <xf numFmtId="0" fontId="21" fillId="0" borderId="0" xfId="0" applyFont="1" applyFill="1"/>
    <xf numFmtId="1" fontId="13" fillId="0" borderId="0" xfId="0" applyNumberFormat="1" applyFont="1" applyFill="1"/>
    <xf numFmtId="0" fontId="13" fillId="0" borderId="0" xfId="0" applyFont="1"/>
    <xf numFmtId="0" fontId="10" fillId="0" borderId="1" xfId="0" applyFont="1" applyFill="1" applyBorder="1" applyAlignment="1">
      <alignment vertical="top" wrapText="1"/>
    </xf>
    <xf numFmtId="0" fontId="20" fillId="0" borderId="0" xfId="0" applyFont="1" applyFill="1"/>
    <xf numFmtId="0" fontId="10" fillId="0" borderId="0" xfId="0" applyFont="1" applyFill="1"/>
    <xf numFmtId="0" fontId="22" fillId="0" borderId="0" xfId="0" applyFont="1" applyFill="1"/>
    <xf numFmtId="0" fontId="13" fillId="0" borderId="0" xfId="0" applyFont="1" applyBorder="1"/>
    <xf numFmtId="0" fontId="12" fillId="0" borderId="0" xfId="0" applyFont="1"/>
    <xf numFmtId="0" fontId="10" fillId="0" borderId="1" xfId="0" applyFont="1" applyBorder="1" applyAlignment="1">
      <alignment vertical="top" wrapText="1"/>
    </xf>
    <xf numFmtId="0" fontId="12" fillId="0" borderId="0" xfId="0" applyNumberFormat="1" applyFont="1" applyFill="1" applyBorder="1"/>
    <xf numFmtId="0" fontId="10" fillId="0" borderId="0" xfId="0" applyFont="1" applyFill="1" applyBorder="1" applyAlignment="1">
      <alignment horizontal="center" vertical="top" wrapText="1"/>
    </xf>
    <xf numFmtId="2" fontId="12" fillId="0" borderId="0" xfId="0" applyNumberFormat="1" applyFont="1" applyFill="1"/>
    <xf numFmtId="0" fontId="23" fillId="0" borderId="0" xfId="0" applyNumberFormat="1" applyFont="1" applyFill="1" applyBorder="1"/>
    <xf numFmtId="0" fontId="21" fillId="0" borderId="0" xfId="0" applyNumberFormat="1" applyFont="1" applyFill="1" applyBorder="1"/>
    <xf numFmtId="0" fontId="2" fillId="0" borderId="1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center" wrapText="1"/>
    </xf>
    <xf numFmtId="2" fontId="18" fillId="0" borderId="0" xfId="0" applyNumberFormat="1" applyFont="1"/>
    <xf numFmtId="2" fontId="13" fillId="0" borderId="0" xfId="0" applyNumberFormat="1" applyFont="1" applyFill="1"/>
    <xf numFmtId="2" fontId="18" fillId="0" borderId="0" xfId="0" applyNumberFormat="1" applyFont="1" applyFill="1"/>
    <xf numFmtId="2" fontId="20" fillId="0" borderId="0" xfId="0" applyNumberFormat="1" applyFont="1" applyFill="1"/>
    <xf numFmtId="2" fontId="18" fillId="0" borderId="0" xfId="0" applyNumberFormat="1" applyFont="1" applyFill="1" applyBorder="1"/>
    <xf numFmtId="2" fontId="13" fillId="0" borderId="0" xfId="0" applyNumberFormat="1" applyFont="1"/>
    <xf numFmtId="2" fontId="0" fillId="0" borderId="0" xfId="0" applyNumberFormat="1"/>
    <xf numFmtId="2" fontId="10" fillId="0" borderId="0" xfId="0" applyNumberFormat="1" applyFont="1" applyFill="1"/>
    <xf numFmtId="2" fontId="0" fillId="0" borderId="0" xfId="0" applyNumberFormat="1" applyFill="1"/>
    <xf numFmtId="0" fontId="2" fillId="0" borderId="1" xfId="0" applyFont="1" applyFill="1" applyBorder="1" applyAlignment="1">
      <alignment horizontal="center" vertical="top" wrapText="1"/>
    </xf>
    <xf numFmtId="2" fontId="18" fillId="0" borderId="0" xfId="0" applyNumberFormat="1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Alignment="1"/>
    <xf numFmtId="0" fontId="13" fillId="0" borderId="0" xfId="0" applyFont="1" applyFill="1" applyAlignment="1">
      <alignment horizontal="right"/>
    </xf>
    <xf numFmtId="2" fontId="13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horizontal="right"/>
    </xf>
    <xf numFmtId="1" fontId="20" fillId="0" borderId="0" xfId="0" applyNumberFormat="1" applyFont="1" applyFill="1" applyAlignment="1">
      <alignment horizontal="right"/>
    </xf>
    <xf numFmtId="2" fontId="20" fillId="0" borderId="0" xfId="0" applyNumberFormat="1" applyFont="1" applyFill="1" applyAlignment="1">
      <alignment horizontal="right"/>
    </xf>
    <xf numFmtId="0" fontId="20" fillId="0" borderId="0" xfId="0" applyFont="1" applyFill="1" applyAlignment="1">
      <alignment horizontal="right"/>
    </xf>
    <xf numFmtId="2" fontId="12" fillId="0" borderId="0" xfId="0" applyNumberFormat="1" applyFont="1"/>
    <xf numFmtId="2" fontId="22" fillId="0" borderId="0" xfId="0" applyNumberFormat="1" applyFont="1" applyFill="1"/>
    <xf numFmtId="0" fontId="4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2" fontId="13" fillId="0" borderId="0" xfId="0" applyNumberFormat="1" applyFont="1" applyFill="1" applyBorder="1"/>
    <xf numFmtId="0" fontId="10" fillId="0" borderId="0" xfId="0" applyFont="1" applyFill="1" applyBorder="1" applyAlignment="1"/>
    <xf numFmtId="2" fontId="10" fillId="0" borderId="0" xfId="0" applyNumberFormat="1" applyFont="1" applyFill="1" applyBorder="1" applyAlignment="1"/>
    <xf numFmtId="0" fontId="12" fillId="0" borderId="0" xfId="0" applyFont="1" applyFill="1" applyBorder="1"/>
    <xf numFmtId="2" fontId="12" fillId="0" borderId="0" xfId="0" applyNumberFormat="1" applyFont="1" applyFill="1" applyBorder="1"/>
    <xf numFmtId="0" fontId="9" fillId="0" borderId="0" xfId="0" applyFont="1" applyFill="1" applyBorder="1" applyAlignment="1">
      <alignment vertical="center" wrapText="1"/>
    </xf>
    <xf numFmtId="2" fontId="0" fillId="0" borderId="0" xfId="0" applyNumberFormat="1" applyFill="1" applyBorder="1"/>
    <xf numFmtId="0" fontId="20" fillId="0" borderId="4" xfId="0" applyNumberFormat="1" applyFont="1" applyFill="1" applyBorder="1" applyAlignment="1">
      <alignment horizontal="center"/>
    </xf>
    <xf numFmtId="0" fontId="10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0" fontId="17" fillId="0" borderId="0" xfId="0" applyFont="1"/>
    <xf numFmtId="2" fontId="3" fillId="0" borderId="4" xfId="0" applyNumberFormat="1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right" vertical="center" wrapText="1"/>
    </xf>
    <xf numFmtId="1" fontId="11" fillId="0" borderId="4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3" fillId="0" borderId="4" xfId="0" applyFont="1" applyFill="1" applyBorder="1" applyAlignment="1">
      <alignment horizontal="right" vertical="center" wrapText="1"/>
    </xf>
    <xf numFmtId="1" fontId="3" fillId="0" borderId="4" xfId="0" applyNumberFormat="1" applyFont="1" applyFill="1" applyBorder="1" applyAlignment="1">
      <alignment horizontal="right" vertical="center" wrapText="1"/>
    </xf>
    <xf numFmtId="0" fontId="20" fillId="0" borderId="4" xfId="0" applyNumberFormat="1" applyFont="1" applyFill="1" applyBorder="1" applyAlignment="1">
      <alignment horizontal="right" vertical="center"/>
    </xf>
    <xf numFmtId="1" fontId="20" fillId="0" borderId="4" xfId="0" applyNumberFormat="1" applyFont="1" applyFill="1" applyBorder="1" applyAlignment="1">
      <alignment horizontal="right" vertical="center"/>
    </xf>
    <xf numFmtId="1" fontId="10" fillId="0" borderId="4" xfId="0" applyNumberFormat="1" applyFont="1" applyFill="1" applyBorder="1" applyAlignment="1">
      <alignment horizontal="right" vertical="center"/>
    </xf>
    <xf numFmtId="0" fontId="10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2" fontId="11" fillId="0" borderId="4" xfId="0" applyNumberFormat="1" applyFont="1" applyFill="1" applyBorder="1" applyAlignment="1">
      <alignment horizontal="center" vertical="top" wrapText="1"/>
    </xf>
    <xf numFmtId="1" fontId="11" fillId="0" borderId="4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/>
    </xf>
    <xf numFmtId="1" fontId="20" fillId="0" borderId="4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top" wrapText="1"/>
    </xf>
    <xf numFmtId="164" fontId="11" fillId="0" borderId="4" xfId="0" applyNumberFormat="1" applyFont="1" applyFill="1" applyBorder="1" applyAlignment="1">
      <alignment horizontal="center" vertical="top" wrapText="1"/>
    </xf>
    <xf numFmtId="2" fontId="10" fillId="0" borderId="4" xfId="0" applyNumberFormat="1" applyFont="1" applyFill="1" applyBorder="1" applyAlignment="1">
      <alignment horizontal="center" vertical="top" wrapText="1"/>
    </xf>
    <xf numFmtId="2" fontId="10" fillId="0" borderId="4" xfId="0" applyNumberFormat="1" applyFont="1" applyFill="1" applyBorder="1" applyAlignment="1">
      <alignment horizontal="center" vertical="center" wrapText="1"/>
    </xf>
    <xf numFmtId="1" fontId="10" fillId="0" borderId="4" xfId="0" applyNumberFormat="1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top" wrapText="1"/>
    </xf>
    <xf numFmtId="1" fontId="24" fillId="0" borderId="4" xfId="0" applyNumberFormat="1" applyFont="1" applyFill="1" applyBorder="1" applyAlignment="1">
      <alignment horizontal="center" vertical="top" wrapText="1"/>
    </xf>
    <xf numFmtId="1" fontId="20" fillId="0" borderId="4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top" wrapText="1"/>
    </xf>
    <xf numFmtId="164" fontId="24" fillId="0" borderId="4" xfId="0" applyNumberFormat="1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1" fontId="20" fillId="0" borderId="4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2" fontId="11" fillId="0" borderId="4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2" fontId="10" fillId="0" borderId="4" xfId="0" applyNumberFormat="1" applyFont="1" applyBorder="1" applyAlignment="1">
      <alignment horizontal="center" vertical="top" wrapText="1"/>
    </xf>
    <xf numFmtId="0" fontId="24" fillId="0" borderId="4" xfId="0" applyFont="1" applyFill="1" applyBorder="1" applyAlignment="1">
      <alignment horizontal="center" vertical="center" wrapText="1"/>
    </xf>
    <xf numFmtId="1" fontId="24" fillId="0" borderId="4" xfId="0" applyNumberFormat="1" applyFont="1" applyFill="1" applyBorder="1" applyAlignment="1">
      <alignment horizontal="center" vertical="center" wrapText="1"/>
    </xf>
    <xf numFmtId="1" fontId="10" fillId="0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25" fillId="0" borderId="0" xfId="0" applyFont="1"/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0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25" fillId="0" borderId="6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1" fillId="0" borderId="4" xfId="0" applyFont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P48"/>
  <sheetViews>
    <sheetView zoomScale="85" zoomScaleNormal="85" workbookViewId="0">
      <selection activeCell="H11" sqref="H11"/>
    </sheetView>
  </sheetViews>
  <sheetFormatPr defaultRowHeight="15"/>
  <cols>
    <col min="1" max="1" width="32.28515625" style="14" customWidth="1"/>
    <col min="2" max="2" width="3.42578125" style="14" customWidth="1"/>
    <col min="3" max="3" width="9.140625" style="14"/>
    <col min="4" max="4" width="11.85546875" style="37" customWidth="1"/>
    <col min="5" max="5" width="6.140625" style="14" customWidth="1"/>
    <col min="6" max="6" width="5.85546875" style="14" customWidth="1"/>
    <col min="7" max="7" width="13.140625" style="14" customWidth="1"/>
    <col min="8" max="8" width="9.140625" style="14"/>
    <col min="9" max="9" width="6.5703125" style="14" customWidth="1"/>
    <col min="10" max="10" width="7.28515625" style="14" customWidth="1"/>
    <col min="11" max="11" width="10.85546875" style="14" customWidth="1"/>
    <col min="12" max="12" width="7.85546875" style="14" customWidth="1"/>
    <col min="13" max="13" width="6.140625" style="14" customWidth="1"/>
    <col min="14" max="14" width="12.140625" style="37" customWidth="1"/>
    <col min="15" max="16384" width="9.140625" style="14"/>
  </cols>
  <sheetData>
    <row r="1" spans="1:15" ht="12" customHeight="1">
      <c r="A1" s="89" t="s">
        <v>53</v>
      </c>
    </row>
    <row r="2" spans="1:15" ht="14.25" customHeight="1">
      <c r="A2" s="64" t="s">
        <v>0</v>
      </c>
      <c r="B2" s="85"/>
      <c r="C2" s="146" t="s">
        <v>1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86" t="s">
        <v>2</v>
      </c>
    </row>
    <row r="3" spans="1:15" ht="26.25" customHeight="1">
      <c r="A3" s="64" t="s">
        <v>3</v>
      </c>
      <c r="B3" s="87"/>
      <c r="C3" s="87" t="s">
        <v>4</v>
      </c>
      <c r="D3" s="88" t="s">
        <v>5</v>
      </c>
      <c r="E3" s="87" t="s">
        <v>6</v>
      </c>
      <c r="F3" s="87" t="s">
        <v>7</v>
      </c>
      <c r="G3" s="87" t="s">
        <v>8</v>
      </c>
      <c r="H3" s="87" t="s">
        <v>9</v>
      </c>
      <c r="I3" s="87" t="s">
        <v>10</v>
      </c>
      <c r="J3" s="87" t="s">
        <v>11</v>
      </c>
      <c r="K3" s="87" t="s">
        <v>12</v>
      </c>
      <c r="L3" s="87" t="s">
        <v>13</v>
      </c>
      <c r="M3" s="87" t="s">
        <v>14</v>
      </c>
      <c r="N3" s="88"/>
    </row>
    <row r="4" spans="1:15" ht="15" customHeight="1">
      <c r="A4" s="65" t="s">
        <v>15</v>
      </c>
      <c r="B4" s="84" t="s">
        <v>16</v>
      </c>
      <c r="C4" s="76">
        <f t="shared" ref="C4:E5" si="0">C6+C8+C10</f>
        <v>2299.6499999999992</v>
      </c>
      <c r="D4" s="77">
        <f t="shared" si="0"/>
        <v>725.37</v>
      </c>
      <c r="E4" s="76">
        <f t="shared" si="0"/>
        <v>0.49</v>
      </c>
      <c r="F4" s="76">
        <f t="shared" ref="F4:M5" si="1">F6+F8+F10</f>
        <v>4.05</v>
      </c>
      <c r="G4" s="76">
        <f t="shared" si="1"/>
        <v>3029.5599999999995</v>
      </c>
      <c r="H4" s="76">
        <f t="shared" si="1"/>
        <v>1626.4399999999996</v>
      </c>
      <c r="I4" s="76">
        <f t="shared" si="1"/>
        <v>21.18</v>
      </c>
      <c r="J4" s="76">
        <f t="shared" si="1"/>
        <v>204.99999999999997</v>
      </c>
      <c r="K4" s="76">
        <f t="shared" si="1"/>
        <v>1852.6199999999997</v>
      </c>
      <c r="L4" s="76">
        <f t="shared" si="1"/>
        <v>4882.1799999999994</v>
      </c>
      <c r="M4" s="76">
        <f t="shared" si="1"/>
        <v>31.930000000000003</v>
      </c>
      <c r="N4" s="77">
        <f>N6+N8+N10</f>
        <v>4914.1099999999997</v>
      </c>
      <c r="O4" s="15"/>
    </row>
    <row r="5" spans="1:15" ht="15" customHeight="1">
      <c r="A5" s="65"/>
      <c r="B5" s="84" t="s">
        <v>17</v>
      </c>
      <c r="C5" s="78">
        <f t="shared" si="0"/>
        <v>694789</v>
      </c>
      <c r="D5" s="77">
        <f t="shared" si="0"/>
        <v>194169</v>
      </c>
      <c r="E5" s="78">
        <f t="shared" si="0"/>
        <v>7</v>
      </c>
      <c r="F5" s="78">
        <f>F7+F9+F11</f>
        <v>579</v>
      </c>
      <c r="G5" s="78">
        <f>G7+G9+G11</f>
        <v>889544</v>
      </c>
      <c r="H5" s="78">
        <f>H7+H9+H11</f>
        <v>422479</v>
      </c>
      <c r="I5" s="78">
        <f t="shared" si="1"/>
        <v>5432</v>
      </c>
      <c r="J5" s="78">
        <f t="shared" si="1"/>
        <v>61675</v>
      </c>
      <c r="K5" s="78">
        <f t="shared" si="1"/>
        <v>489586</v>
      </c>
      <c r="L5" s="78">
        <f t="shared" si="1"/>
        <v>1379130</v>
      </c>
      <c r="M5" s="78">
        <f>M7+M9+M11</f>
        <v>5665</v>
      </c>
      <c r="N5" s="77">
        <f>N7+N9+N11</f>
        <v>1384795</v>
      </c>
      <c r="O5" s="15"/>
    </row>
    <row r="6" spans="1:15" ht="15" customHeight="1">
      <c r="A6" s="142" t="s">
        <v>49</v>
      </c>
      <c r="B6" s="84" t="s">
        <v>16</v>
      </c>
      <c r="C6" s="74">
        <v>2209.9699999999993</v>
      </c>
      <c r="D6" s="74">
        <v>683.23</v>
      </c>
      <c r="E6" s="75">
        <v>0</v>
      </c>
      <c r="F6" s="74">
        <v>1.59</v>
      </c>
      <c r="G6" s="79">
        <f>SUM(C6:F6)</f>
        <v>2894.7899999999995</v>
      </c>
      <c r="H6" s="74">
        <v>1581.1499999999996</v>
      </c>
      <c r="I6" s="74">
        <v>21.18</v>
      </c>
      <c r="J6" s="74">
        <v>202.74999999999997</v>
      </c>
      <c r="K6" s="79">
        <f>SUM(H6:J6)</f>
        <v>1805.0799999999997</v>
      </c>
      <c r="L6" s="79">
        <f>G6+K6</f>
        <v>4699.869999999999</v>
      </c>
      <c r="M6" s="74">
        <v>30.840000000000003</v>
      </c>
      <c r="N6" s="80">
        <f>SUM(L6:M6)</f>
        <v>4730.7099999999991</v>
      </c>
      <c r="O6" s="15"/>
    </row>
    <row r="7" spans="1:15" ht="15.75">
      <c r="A7" s="142"/>
      <c r="B7" s="84" t="s">
        <v>17</v>
      </c>
      <c r="C7" s="74">
        <v>686451</v>
      </c>
      <c r="D7" s="74">
        <v>188279</v>
      </c>
      <c r="E7" s="75">
        <v>0</v>
      </c>
      <c r="F7" s="74">
        <v>475</v>
      </c>
      <c r="G7" s="81">
        <f t="shared" ref="G7:G37" si="2">SUM(C7:F7)</f>
        <v>875205</v>
      </c>
      <c r="H7" s="74">
        <v>419838</v>
      </c>
      <c r="I7" s="74">
        <v>5432</v>
      </c>
      <c r="J7" s="74">
        <v>61562</v>
      </c>
      <c r="K7" s="81">
        <f t="shared" ref="K7:K37" si="3">SUM(H7:J7)</f>
        <v>486832</v>
      </c>
      <c r="L7" s="81">
        <f t="shared" ref="L7:L37" si="4">G7+K7</f>
        <v>1362037</v>
      </c>
      <c r="M7" s="74">
        <v>5595</v>
      </c>
      <c r="N7" s="80">
        <f t="shared" ref="N7:N37" si="5">SUM(L7:M7)</f>
        <v>1367632</v>
      </c>
      <c r="O7" s="15"/>
    </row>
    <row r="8" spans="1:15">
      <c r="A8" s="142" t="s">
        <v>50</v>
      </c>
      <c r="B8" s="84" t="s">
        <v>16</v>
      </c>
      <c r="C8" s="74">
        <v>71.39</v>
      </c>
      <c r="D8" s="74">
        <v>30.75</v>
      </c>
      <c r="E8" s="74">
        <v>0.49</v>
      </c>
      <c r="F8" s="74">
        <v>2.46</v>
      </c>
      <c r="G8" s="79">
        <f t="shared" si="2"/>
        <v>105.08999999999999</v>
      </c>
      <c r="H8" s="74">
        <v>45.29</v>
      </c>
      <c r="I8" s="75">
        <v>0</v>
      </c>
      <c r="J8" s="74">
        <v>2.25</v>
      </c>
      <c r="K8" s="79">
        <f t="shared" si="3"/>
        <v>47.54</v>
      </c>
      <c r="L8" s="79">
        <f t="shared" si="4"/>
        <v>152.63</v>
      </c>
      <c r="M8" s="74">
        <v>1.0900000000000001</v>
      </c>
      <c r="N8" s="80">
        <f t="shared" si="5"/>
        <v>153.72</v>
      </c>
      <c r="O8" s="15"/>
    </row>
    <row r="9" spans="1:15" ht="29.25" customHeight="1">
      <c r="A9" s="142"/>
      <c r="B9" s="84" t="s">
        <v>17</v>
      </c>
      <c r="C9" s="74">
        <v>2512</v>
      </c>
      <c r="D9" s="74">
        <v>1793</v>
      </c>
      <c r="E9" s="74">
        <v>7</v>
      </c>
      <c r="F9" s="74">
        <v>104</v>
      </c>
      <c r="G9" s="79">
        <f>SUM(C9:F9)</f>
        <v>4416</v>
      </c>
      <c r="H9" s="74">
        <v>2641</v>
      </c>
      <c r="I9" s="75">
        <v>0</v>
      </c>
      <c r="J9" s="74">
        <v>113</v>
      </c>
      <c r="K9" s="79">
        <f t="shared" si="3"/>
        <v>2754</v>
      </c>
      <c r="L9" s="79">
        <f>G9+K9</f>
        <v>7170</v>
      </c>
      <c r="M9" s="74">
        <v>70</v>
      </c>
      <c r="N9" s="80">
        <f>SUM(L9:M9)</f>
        <v>7240</v>
      </c>
      <c r="O9" s="15"/>
    </row>
    <row r="10" spans="1:15" ht="12.75" customHeight="1">
      <c r="A10" s="142" t="s">
        <v>46</v>
      </c>
      <c r="B10" s="84" t="s">
        <v>16</v>
      </c>
      <c r="C10" s="74">
        <v>18.290000000000003</v>
      </c>
      <c r="D10" s="74">
        <v>11.39</v>
      </c>
      <c r="E10" s="75">
        <v>0</v>
      </c>
      <c r="F10" s="75">
        <v>0</v>
      </c>
      <c r="G10" s="79">
        <f t="shared" si="2"/>
        <v>29.680000000000003</v>
      </c>
      <c r="H10" s="75">
        <v>0</v>
      </c>
      <c r="I10" s="75">
        <v>0</v>
      </c>
      <c r="J10" s="75">
        <v>0</v>
      </c>
      <c r="K10" s="79">
        <f t="shared" si="3"/>
        <v>0</v>
      </c>
      <c r="L10" s="79">
        <f>G10+K10</f>
        <v>29.680000000000003</v>
      </c>
      <c r="M10" s="75">
        <v>0</v>
      </c>
      <c r="N10" s="80">
        <f t="shared" si="5"/>
        <v>29.680000000000003</v>
      </c>
      <c r="O10" s="15"/>
    </row>
    <row r="11" spans="1:15" ht="12.75" customHeight="1">
      <c r="A11" s="142"/>
      <c r="B11" s="84" t="s">
        <v>17</v>
      </c>
      <c r="C11" s="74">
        <v>5826</v>
      </c>
      <c r="D11" s="74">
        <v>4097</v>
      </c>
      <c r="E11" s="75">
        <v>0</v>
      </c>
      <c r="F11" s="75">
        <v>0</v>
      </c>
      <c r="G11" s="79">
        <f t="shared" si="2"/>
        <v>9923</v>
      </c>
      <c r="H11" s="75">
        <v>0</v>
      </c>
      <c r="I11" s="75">
        <v>0</v>
      </c>
      <c r="J11" s="75">
        <v>0</v>
      </c>
      <c r="K11" s="79">
        <f t="shared" si="3"/>
        <v>0</v>
      </c>
      <c r="L11" s="79">
        <f t="shared" si="4"/>
        <v>9923</v>
      </c>
      <c r="M11" s="75">
        <v>0</v>
      </c>
      <c r="N11" s="80">
        <f>SUM(L11:M11)</f>
        <v>9923</v>
      </c>
      <c r="O11" s="15"/>
    </row>
    <row r="12" spans="1:15" ht="13.5" customHeight="1">
      <c r="A12" s="66" t="s">
        <v>21</v>
      </c>
      <c r="B12" s="84" t="s">
        <v>16</v>
      </c>
      <c r="C12" s="74">
        <v>2921.1800000000003</v>
      </c>
      <c r="D12" s="74">
        <v>1876.79</v>
      </c>
      <c r="E12" s="74">
        <v>0.45</v>
      </c>
      <c r="F12" s="74">
        <v>4.25</v>
      </c>
      <c r="G12" s="79">
        <f t="shared" si="2"/>
        <v>4802.67</v>
      </c>
      <c r="H12" s="74">
        <v>640.54</v>
      </c>
      <c r="I12" s="74">
        <v>47.61</v>
      </c>
      <c r="J12" s="74">
        <v>19.96</v>
      </c>
      <c r="K12" s="79">
        <f t="shared" si="3"/>
        <v>708.11</v>
      </c>
      <c r="L12" s="79">
        <f t="shared" si="4"/>
        <v>5510.78</v>
      </c>
      <c r="M12" s="74">
        <v>0.2</v>
      </c>
      <c r="N12" s="80">
        <f t="shared" si="5"/>
        <v>5510.98</v>
      </c>
      <c r="O12" s="15"/>
    </row>
    <row r="13" spans="1:15" ht="12.75" customHeight="1">
      <c r="A13" s="3" t="s">
        <v>37</v>
      </c>
      <c r="B13" s="84" t="s">
        <v>17</v>
      </c>
      <c r="C13" s="82">
        <v>185829</v>
      </c>
      <c r="D13" s="82">
        <v>106314</v>
      </c>
      <c r="E13" s="82">
        <v>17</v>
      </c>
      <c r="F13" s="82">
        <v>111</v>
      </c>
      <c r="G13" s="79">
        <f t="shared" si="2"/>
        <v>292271</v>
      </c>
      <c r="H13" s="82">
        <v>37760</v>
      </c>
      <c r="I13" s="82">
        <v>2426</v>
      </c>
      <c r="J13" s="82">
        <v>1534</v>
      </c>
      <c r="K13" s="79">
        <f t="shared" si="3"/>
        <v>41720</v>
      </c>
      <c r="L13" s="79">
        <f t="shared" si="4"/>
        <v>333991</v>
      </c>
      <c r="M13" s="74">
        <v>10</v>
      </c>
      <c r="N13" s="80">
        <f t="shared" si="5"/>
        <v>334001</v>
      </c>
      <c r="O13" s="15"/>
    </row>
    <row r="14" spans="1:15" ht="12.75" customHeight="1">
      <c r="A14" s="142" t="s">
        <v>23</v>
      </c>
      <c r="B14" s="84" t="s">
        <v>16</v>
      </c>
      <c r="C14" s="74">
        <v>4.5</v>
      </c>
      <c r="D14" s="74">
        <v>17.940000000000001</v>
      </c>
      <c r="E14" s="75">
        <v>0</v>
      </c>
      <c r="F14" s="75">
        <v>0</v>
      </c>
      <c r="G14" s="79">
        <f t="shared" si="2"/>
        <v>22.44</v>
      </c>
      <c r="H14" s="74">
        <v>1.1800000000000002</v>
      </c>
      <c r="I14" s="75">
        <v>0</v>
      </c>
      <c r="J14" s="74">
        <v>0.26</v>
      </c>
      <c r="K14" s="79">
        <f t="shared" si="3"/>
        <v>1.4400000000000002</v>
      </c>
      <c r="L14" s="79">
        <f t="shared" si="4"/>
        <v>23.880000000000003</v>
      </c>
      <c r="M14" s="75">
        <v>0</v>
      </c>
      <c r="N14" s="80">
        <f t="shared" si="5"/>
        <v>23.880000000000003</v>
      </c>
      <c r="O14" s="15"/>
    </row>
    <row r="15" spans="1:15" ht="16.5" customHeight="1">
      <c r="A15" s="142"/>
      <c r="B15" s="84" t="s">
        <v>17</v>
      </c>
      <c r="C15" s="74">
        <v>806</v>
      </c>
      <c r="D15" s="74">
        <v>2676</v>
      </c>
      <c r="E15" s="75">
        <v>0</v>
      </c>
      <c r="F15" s="75">
        <v>0</v>
      </c>
      <c r="G15" s="79">
        <f t="shared" si="2"/>
        <v>3482</v>
      </c>
      <c r="H15" s="74">
        <v>132</v>
      </c>
      <c r="I15" s="75">
        <v>0</v>
      </c>
      <c r="J15" s="74">
        <v>28</v>
      </c>
      <c r="K15" s="79">
        <f t="shared" si="3"/>
        <v>160</v>
      </c>
      <c r="L15" s="79">
        <f t="shared" si="4"/>
        <v>3642</v>
      </c>
      <c r="M15" s="75">
        <v>0</v>
      </c>
      <c r="N15" s="80">
        <f t="shared" si="5"/>
        <v>3642</v>
      </c>
      <c r="O15" s="15"/>
    </row>
    <row r="16" spans="1:15" ht="12.75" customHeight="1">
      <c r="A16" s="142" t="s">
        <v>24</v>
      </c>
      <c r="B16" s="84" t="s">
        <v>16</v>
      </c>
      <c r="C16" s="74">
        <v>674.14000000000033</v>
      </c>
      <c r="D16" s="74">
        <v>746.66999999999985</v>
      </c>
      <c r="E16" s="74">
        <v>70.11999999999999</v>
      </c>
      <c r="F16" s="74">
        <v>4.9000000000000004</v>
      </c>
      <c r="G16" s="79">
        <f t="shared" si="2"/>
        <v>1495.8300000000002</v>
      </c>
      <c r="H16" s="74">
        <v>188.43999999999994</v>
      </c>
      <c r="I16" s="74">
        <v>4.54</v>
      </c>
      <c r="J16" s="74">
        <v>21.49</v>
      </c>
      <c r="K16" s="79">
        <f t="shared" si="3"/>
        <v>214.46999999999994</v>
      </c>
      <c r="L16" s="79">
        <f t="shared" si="4"/>
        <v>1710.3000000000002</v>
      </c>
      <c r="M16" s="74">
        <v>1.75</v>
      </c>
      <c r="N16" s="80">
        <f t="shared" si="5"/>
        <v>1712.0500000000002</v>
      </c>
      <c r="O16" s="15"/>
    </row>
    <row r="17" spans="1:15" ht="17.25" customHeight="1">
      <c r="A17" s="142"/>
      <c r="B17" s="84" t="s">
        <v>17</v>
      </c>
      <c r="C17" s="74">
        <v>3838.3</v>
      </c>
      <c r="D17" s="74">
        <v>7026.48</v>
      </c>
      <c r="E17" s="74">
        <v>211</v>
      </c>
      <c r="F17" s="74">
        <v>84</v>
      </c>
      <c r="G17" s="79">
        <f t="shared" si="2"/>
        <v>11159.779999999999</v>
      </c>
      <c r="H17" s="74">
        <v>1475.98</v>
      </c>
      <c r="I17" s="74">
        <v>54</v>
      </c>
      <c r="J17" s="74">
        <v>235</v>
      </c>
      <c r="K17" s="79">
        <f t="shared" si="3"/>
        <v>1764.98</v>
      </c>
      <c r="L17" s="79">
        <f t="shared" si="4"/>
        <v>12924.759999999998</v>
      </c>
      <c r="M17" s="74">
        <v>8</v>
      </c>
      <c r="N17" s="80">
        <f t="shared" si="5"/>
        <v>12932.759999999998</v>
      </c>
      <c r="O17" s="15"/>
    </row>
    <row r="18" spans="1:15" ht="12.75" customHeight="1">
      <c r="A18" s="143" t="s">
        <v>51</v>
      </c>
      <c r="B18" s="84" t="s">
        <v>16</v>
      </c>
      <c r="C18" s="74">
        <v>0.8</v>
      </c>
      <c r="D18" s="74">
        <v>0.18</v>
      </c>
      <c r="E18" s="75">
        <v>0</v>
      </c>
      <c r="F18" s="75">
        <v>0</v>
      </c>
      <c r="G18" s="79">
        <f t="shared" si="2"/>
        <v>0.98</v>
      </c>
      <c r="H18" s="74">
        <v>1.91</v>
      </c>
      <c r="I18" s="75">
        <v>0</v>
      </c>
      <c r="J18" s="75">
        <v>0</v>
      </c>
      <c r="K18" s="79">
        <f t="shared" si="3"/>
        <v>1.91</v>
      </c>
      <c r="L18" s="79">
        <f t="shared" si="4"/>
        <v>2.8899999999999997</v>
      </c>
      <c r="M18" s="75">
        <v>0</v>
      </c>
      <c r="N18" s="80">
        <f t="shared" si="5"/>
        <v>2.8899999999999997</v>
      </c>
      <c r="O18" s="15"/>
    </row>
    <row r="19" spans="1:15" ht="17.25" customHeight="1">
      <c r="A19" s="143"/>
      <c r="B19" s="84" t="s">
        <v>17</v>
      </c>
      <c r="C19" s="74">
        <v>101</v>
      </c>
      <c r="D19" s="74">
        <v>52</v>
      </c>
      <c r="E19" s="75">
        <v>0</v>
      </c>
      <c r="F19" s="75">
        <v>0</v>
      </c>
      <c r="G19" s="79">
        <f t="shared" si="2"/>
        <v>153</v>
      </c>
      <c r="H19" s="74">
        <v>335</v>
      </c>
      <c r="I19" s="75">
        <v>0</v>
      </c>
      <c r="J19" s="75">
        <v>0</v>
      </c>
      <c r="K19" s="79">
        <f t="shared" si="3"/>
        <v>335</v>
      </c>
      <c r="L19" s="79">
        <f t="shared" si="4"/>
        <v>488</v>
      </c>
      <c r="M19" s="75">
        <v>0</v>
      </c>
      <c r="N19" s="80">
        <f t="shared" si="5"/>
        <v>488</v>
      </c>
      <c r="O19" s="15"/>
    </row>
    <row r="20" spans="1:15" ht="12.75" customHeight="1">
      <c r="A20" s="143" t="s">
        <v>52</v>
      </c>
      <c r="B20" s="84" t="s">
        <v>16</v>
      </c>
      <c r="C20" s="75">
        <v>0</v>
      </c>
      <c r="D20" s="75">
        <v>0</v>
      </c>
      <c r="E20" s="75">
        <v>0</v>
      </c>
      <c r="F20" s="75">
        <v>0</v>
      </c>
      <c r="G20" s="79">
        <f t="shared" si="2"/>
        <v>0</v>
      </c>
      <c r="H20" s="75">
        <v>0</v>
      </c>
      <c r="I20" s="75">
        <v>0</v>
      </c>
      <c r="J20" s="75">
        <v>0</v>
      </c>
      <c r="K20" s="79">
        <f t="shared" si="3"/>
        <v>0</v>
      </c>
      <c r="L20" s="79">
        <f t="shared" si="4"/>
        <v>0</v>
      </c>
      <c r="M20" s="75">
        <v>0</v>
      </c>
      <c r="N20" s="80">
        <f t="shared" si="5"/>
        <v>0</v>
      </c>
      <c r="O20" s="15"/>
    </row>
    <row r="21" spans="1:15" ht="18.75" customHeight="1">
      <c r="A21" s="143"/>
      <c r="B21" s="84" t="s">
        <v>17</v>
      </c>
      <c r="C21" s="75">
        <v>0</v>
      </c>
      <c r="D21" s="75">
        <v>0</v>
      </c>
      <c r="E21" s="75">
        <v>0</v>
      </c>
      <c r="F21" s="75">
        <v>0</v>
      </c>
      <c r="G21" s="79">
        <f t="shared" si="2"/>
        <v>0</v>
      </c>
      <c r="H21" s="75">
        <v>0</v>
      </c>
      <c r="I21" s="75">
        <v>0</v>
      </c>
      <c r="J21" s="75">
        <v>0</v>
      </c>
      <c r="K21" s="79">
        <f t="shared" si="3"/>
        <v>0</v>
      </c>
      <c r="L21" s="79">
        <f t="shared" si="4"/>
        <v>0</v>
      </c>
      <c r="M21" s="75">
        <v>0</v>
      </c>
      <c r="N21" s="80">
        <f t="shared" si="5"/>
        <v>0</v>
      </c>
      <c r="O21" s="15"/>
    </row>
    <row r="22" spans="1:15" ht="12.75" customHeight="1">
      <c r="A22" s="65" t="s">
        <v>27</v>
      </c>
      <c r="B22" s="84" t="s">
        <v>16</v>
      </c>
      <c r="C22" s="74">
        <v>283.69</v>
      </c>
      <c r="D22" s="74">
        <v>143.15</v>
      </c>
      <c r="E22" s="75">
        <v>0</v>
      </c>
      <c r="F22" s="75">
        <v>0</v>
      </c>
      <c r="G22" s="79">
        <f t="shared" si="2"/>
        <v>426.84000000000003</v>
      </c>
      <c r="H22" s="74">
        <v>124.46</v>
      </c>
      <c r="I22" s="74">
        <v>0.4</v>
      </c>
      <c r="J22" s="74">
        <v>0.01</v>
      </c>
      <c r="K22" s="79">
        <f t="shared" si="3"/>
        <v>124.87</v>
      </c>
      <c r="L22" s="79">
        <f t="shared" si="4"/>
        <v>551.71</v>
      </c>
      <c r="M22" s="74">
        <v>0.05</v>
      </c>
      <c r="N22" s="80">
        <f t="shared" si="5"/>
        <v>551.76</v>
      </c>
      <c r="O22" s="15"/>
    </row>
    <row r="23" spans="1:15" ht="18.75" customHeight="1">
      <c r="A23" s="65"/>
      <c r="B23" s="84" t="s">
        <v>17</v>
      </c>
      <c r="C23" s="74">
        <v>21972</v>
      </c>
      <c r="D23" s="74">
        <v>12015</v>
      </c>
      <c r="E23" s="75">
        <v>0</v>
      </c>
      <c r="F23" s="75">
        <v>0</v>
      </c>
      <c r="G23" s="79">
        <f t="shared" si="2"/>
        <v>33987</v>
      </c>
      <c r="H23" s="74">
        <v>12960</v>
      </c>
      <c r="I23" s="74">
        <v>166</v>
      </c>
      <c r="J23" s="74">
        <v>4</v>
      </c>
      <c r="K23" s="79">
        <f t="shared" si="3"/>
        <v>13130</v>
      </c>
      <c r="L23" s="79">
        <f t="shared" si="4"/>
        <v>47117</v>
      </c>
      <c r="M23" s="74">
        <v>10</v>
      </c>
      <c r="N23" s="80">
        <f t="shared" si="5"/>
        <v>47127</v>
      </c>
      <c r="O23" s="15"/>
    </row>
    <row r="24" spans="1:15" ht="12.75" customHeight="1">
      <c r="A24" s="142" t="s">
        <v>28</v>
      </c>
      <c r="B24" s="84" t="s">
        <v>16</v>
      </c>
      <c r="C24" s="82">
        <v>198.48</v>
      </c>
      <c r="D24" s="82">
        <v>48.89</v>
      </c>
      <c r="E24" s="75">
        <v>0</v>
      </c>
      <c r="F24" s="75">
        <v>0</v>
      </c>
      <c r="G24" s="79">
        <f t="shared" si="2"/>
        <v>247.37</v>
      </c>
      <c r="H24" s="82">
        <v>34.51</v>
      </c>
      <c r="I24" s="82">
        <v>0.49</v>
      </c>
      <c r="J24" s="82">
        <v>0.57000000000000006</v>
      </c>
      <c r="K24" s="79">
        <f t="shared" si="3"/>
        <v>35.57</v>
      </c>
      <c r="L24" s="79">
        <f t="shared" si="4"/>
        <v>282.94</v>
      </c>
      <c r="M24" s="82">
        <v>0.61</v>
      </c>
      <c r="N24" s="80">
        <f t="shared" si="5"/>
        <v>283.55</v>
      </c>
      <c r="O24" s="15"/>
    </row>
    <row r="25" spans="1:15" ht="18" customHeight="1">
      <c r="A25" s="142"/>
      <c r="B25" s="84" t="s">
        <v>17</v>
      </c>
      <c r="C25" s="82">
        <v>7009</v>
      </c>
      <c r="D25" s="82">
        <v>1108</v>
      </c>
      <c r="E25" s="75">
        <v>0</v>
      </c>
      <c r="F25" s="75">
        <v>0</v>
      </c>
      <c r="G25" s="79">
        <f t="shared" si="2"/>
        <v>8117</v>
      </c>
      <c r="H25" s="82">
        <v>1484</v>
      </c>
      <c r="I25" s="82">
        <v>43</v>
      </c>
      <c r="J25" s="82">
        <v>67</v>
      </c>
      <c r="K25" s="79">
        <f t="shared" si="3"/>
        <v>1594</v>
      </c>
      <c r="L25" s="79">
        <f t="shared" si="4"/>
        <v>9711</v>
      </c>
      <c r="M25" s="82">
        <v>58</v>
      </c>
      <c r="N25" s="80">
        <f t="shared" si="5"/>
        <v>9769</v>
      </c>
      <c r="O25" s="15"/>
    </row>
    <row r="26" spans="1:15" ht="12.75" customHeight="1">
      <c r="A26" s="142" t="s">
        <v>29</v>
      </c>
      <c r="B26" s="84" t="s">
        <v>16</v>
      </c>
      <c r="C26" s="75">
        <v>0</v>
      </c>
      <c r="D26" s="75">
        <v>0</v>
      </c>
      <c r="E26" s="75">
        <v>0</v>
      </c>
      <c r="F26" s="75">
        <v>0</v>
      </c>
      <c r="G26" s="79">
        <f t="shared" si="2"/>
        <v>0</v>
      </c>
      <c r="H26" s="75">
        <v>0</v>
      </c>
      <c r="I26" s="75">
        <v>0</v>
      </c>
      <c r="J26" s="75">
        <v>0</v>
      </c>
      <c r="K26" s="79">
        <f t="shared" si="3"/>
        <v>0</v>
      </c>
      <c r="L26" s="79">
        <f t="shared" si="4"/>
        <v>0</v>
      </c>
      <c r="M26" s="75">
        <v>0</v>
      </c>
      <c r="N26" s="80">
        <f t="shared" si="5"/>
        <v>0</v>
      </c>
      <c r="O26" s="15"/>
    </row>
    <row r="27" spans="1:15" ht="18" customHeight="1">
      <c r="A27" s="142"/>
      <c r="B27" s="84" t="s">
        <v>17</v>
      </c>
      <c r="C27" s="75">
        <v>0</v>
      </c>
      <c r="D27" s="75">
        <v>0</v>
      </c>
      <c r="E27" s="75">
        <v>0</v>
      </c>
      <c r="F27" s="75">
        <v>0</v>
      </c>
      <c r="G27" s="79">
        <f t="shared" si="2"/>
        <v>0</v>
      </c>
      <c r="H27" s="75">
        <v>0</v>
      </c>
      <c r="I27" s="75">
        <v>0</v>
      </c>
      <c r="J27" s="75">
        <v>0</v>
      </c>
      <c r="K27" s="79">
        <f t="shared" si="3"/>
        <v>0</v>
      </c>
      <c r="L27" s="79">
        <f t="shared" si="4"/>
        <v>0</v>
      </c>
      <c r="M27" s="75">
        <v>0</v>
      </c>
      <c r="N27" s="80">
        <f t="shared" si="5"/>
        <v>0</v>
      </c>
      <c r="O27" s="15"/>
    </row>
    <row r="28" spans="1:15" ht="12.75" customHeight="1">
      <c r="A28" s="142" t="s">
        <v>30</v>
      </c>
      <c r="B28" s="84" t="s">
        <v>16</v>
      </c>
      <c r="C28" s="75">
        <v>0</v>
      </c>
      <c r="D28" s="75">
        <v>0</v>
      </c>
      <c r="E28" s="75">
        <v>0</v>
      </c>
      <c r="F28" s="75">
        <v>0</v>
      </c>
      <c r="G28" s="79">
        <f t="shared" si="2"/>
        <v>0</v>
      </c>
      <c r="H28" s="75">
        <v>0</v>
      </c>
      <c r="I28" s="75">
        <v>0</v>
      </c>
      <c r="J28" s="75">
        <v>0</v>
      </c>
      <c r="K28" s="79">
        <f t="shared" si="3"/>
        <v>0</v>
      </c>
      <c r="L28" s="79">
        <f t="shared" si="4"/>
        <v>0</v>
      </c>
      <c r="M28" s="75">
        <v>0</v>
      </c>
      <c r="N28" s="80">
        <f t="shared" si="5"/>
        <v>0</v>
      </c>
      <c r="O28" s="15"/>
    </row>
    <row r="29" spans="1:15" ht="21.75" customHeight="1">
      <c r="A29" s="142"/>
      <c r="B29" s="84" t="s">
        <v>17</v>
      </c>
      <c r="C29" s="75">
        <v>0</v>
      </c>
      <c r="D29" s="75">
        <v>0</v>
      </c>
      <c r="E29" s="75">
        <v>0</v>
      </c>
      <c r="F29" s="75">
        <v>0</v>
      </c>
      <c r="G29" s="79">
        <f t="shared" si="2"/>
        <v>0</v>
      </c>
      <c r="H29" s="75">
        <v>0</v>
      </c>
      <c r="I29" s="75">
        <v>0</v>
      </c>
      <c r="J29" s="75">
        <v>0</v>
      </c>
      <c r="K29" s="79">
        <f t="shared" si="3"/>
        <v>0</v>
      </c>
      <c r="L29" s="79">
        <f t="shared" si="4"/>
        <v>0</v>
      </c>
      <c r="M29" s="75">
        <v>0</v>
      </c>
      <c r="N29" s="80">
        <f t="shared" si="5"/>
        <v>0</v>
      </c>
      <c r="O29" s="15"/>
    </row>
    <row r="30" spans="1:15" ht="19.5" customHeight="1">
      <c r="A30" s="142" t="s">
        <v>31</v>
      </c>
      <c r="B30" s="84" t="s">
        <v>16</v>
      </c>
      <c r="C30" s="83">
        <v>100.82000000000005</v>
      </c>
      <c r="D30" s="83">
        <v>53.400000000000006</v>
      </c>
      <c r="E30" s="83">
        <v>0.1</v>
      </c>
      <c r="F30" s="75">
        <v>0</v>
      </c>
      <c r="G30" s="79">
        <f t="shared" si="2"/>
        <v>154.32000000000005</v>
      </c>
      <c r="H30" s="83">
        <v>37.999999999999986</v>
      </c>
      <c r="I30" s="83">
        <v>0.43</v>
      </c>
      <c r="J30" s="83">
        <v>5.15</v>
      </c>
      <c r="K30" s="79">
        <f t="shared" si="3"/>
        <v>43.579999999999984</v>
      </c>
      <c r="L30" s="79">
        <f t="shared" si="4"/>
        <v>197.90000000000003</v>
      </c>
      <c r="M30" s="83">
        <v>1.6400000000000001</v>
      </c>
      <c r="N30" s="80">
        <f t="shared" si="5"/>
        <v>199.54000000000002</v>
      </c>
      <c r="O30" s="15"/>
    </row>
    <row r="31" spans="1:15" ht="22.5" customHeight="1">
      <c r="A31" s="142"/>
      <c r="B31" s="84" t="s">
        <v>17</v>
      </c>
      <c r="C31" s="83">
        <v>25727</v>
      </c>
      <c r="D31" s="83">
        <v>10355</v>
      </c>
      <c r="E31" s="83">
        <v>1</v>
      </c>
      <c r="F31" s="75">
        <v>0</v>
      </c>
      <c r="G31" s="79">
        <f t="shared" si="2"/>
        <v>36083</v>
      </c>
      <c r="H31" s="83">
        <v>9155</v>
      </c>
      <c r="I31" s="83">
        <v>121</v>
      </c>
      <c r="J31" s="83">
        <v>1062</v>
      </c>
      <c r="K31" s="79">
        <f t="shared" si="3"/>
        <v>10338</v>
      </c>
      <c r="L31" s="79">
        <f t="shared" si="4"/>
        <v>46421</v>
      </c>
      <c r="M31" s="83">
        <v>134</v>
      </c>
      <c r="N31" s="80">
        <f t="shared" si="5"/>
        <v>46555</v>
      </c>
      <c r="O31" s="15"/>
    </row>
    <row r="32" spans="1:15" ht="12.75" customHeight="1">
      <c r="A32" s="142" t="s">
        <v>32</v>
      </c>
      <c r="B32" s="84" t="s">
        <v>16</v>
      </c>
      <c r="C32" s="75">
        <v>0</v>
      </c>
      <c r="D32" s="75">
        <v>0</v>
      </c>
      <c r="E32" s="75">
        <v>0</v>
      </c>
      <c r="F32" s="75">
        <v>0</v>
      </c>
      <c r="G32" s="79">
        <f t="shared" si="2"/>
        <v>0</v>
      </c>
      <c r="H32" s="75">
        <v>0</v>
      </c>
      <c r="I32" s="75">
        <v>0</v>
      </c>
      <c r="J32" s="75">
        <v>0</v>
      </c>
      <c r="K32" s="79">
        <f t="shared" si="3"/>
        <v>0</v>
      </c>
      <c r="L32" s="79">
        <f t="shared" si="4"/>
        <v>0</v>
      </c>
      <c r="M32" s="75">
        <v>0</v>
      </c>
      <c r="N32" s="80">
        <f t="shared" si="5"/>
        <v>0</v>
      </c>
      <c r="O32" s="15"/>
    </row>
    <row r="33" spans="1:16" ht="23.25" customHeight="1">
      <c r="A33" s="142"/>
      <c r="B33" s="84" t="s">
        <v>17</v>
      </c>
      <c r="C33" s="75">
        <v>0</v>
      </c>
      <c r="D33" s="75">
        <v>0</v>
      </c>
      <c r="E33" s="75">
        <v>0</v>
      </c>
      <c r="F33" s="75">
        <v>0</v>
      </c>
      <c r="G33" s="79">
        <f t="shared" si="2"/>
        <v>0</v>
      </c>
      <c r="H33" s="75">
        <v>0</v>
      </c>
      <c r="I33" s="75">
        <v>0</v>
      </c>
      <c r="J33" s="75">
        <v>0</v>
      </c>
      <c r="K33" s="79">
        <f t="shared" si="3"/>
        <v>0</v>
      </c>
      <c r="L33" s="79">
        <f t="shared" si="4"/>
        <v>0</v>
      </c>
      <c r="M33" s="75">
        <v>0</v>
      </c>
      <c r="N33" s="80">
        <f t="shared" si="5"/>
        <v>0</v>
      </c>
      <c r="O33" s="15"/>
    </row>
    <row r="34" spans="1:16" ht="12.75" customHeight="1">
      <c r="A34" s="142" t="s">
        <v>33</v>
      </c>
      <c r="B34" s="84" t="s">
        <v>16</v>
      </c>
      <c r="C34" s="75">
        <v>0</v>
      </c>
      <c r="D34" s="75">
        <v>0</v>
      </c>
      <c r="E34" s="75">
        <v>0</v>
      </c>
      <c r="F34" s="75">
        <v>0</v>
      </c>
      <c r="G34" s="79">
        <f t="shared" si="2"/>
        <v>0</v>
      </c>
      <c r="H34" s="75">
        <v>0</v>
      </c>
      <c r="I34" s="75">
        <v>0</v>
      </c>
      <c r="J34" s="75">
        <v>0</v>
      </c>
      <c r="K34" s="79">
        <f t="shared" si="3"/>
        <v>0</v>
      </c>
      <c r="L34" s="79">
        <f t="shared" si="4"/>
        <v>0</v>
      </c>
      <c r="M34" s="75">
        <v>0</v>
      </c>
      <c r="N34" s="80">
        <f t="shared" si="5"/>
        <v>0</v>
      </c>
      <c r="O34" s="15"/>
    </row>
    <row r="35" spans="1:16" ht="18" customHeight="1">
      <c r="A35" s="147"/>
      <c r="B35" s="84" t="s">
        <v>17</v>
      </c>
      <c r="C35" s="75">
        <v>0</v>
      </c>
      <c r="D35" s="75">
        <v>0</v>
      </c>
      <c r="E35" s="75">
        <v>0</v>
      </c>
      <c r="F35" s="75">
        <v>0</v>
      </c>
      <c r="G35" s="79">
        <f t="shared" si="2"/>
        <v>0</v>
      </c>
      <c r="H35" s="75">
        <v>0</v>
      </c>
      <c r="I35" s="75">
        <v>0</v>
      </c>
      <c r="J35" s="75">
        <v>0</v>
      </c>
      <c r="K35" s="79">
        <f t="shared" si="3"/>
        <v>0</v>
      </c>
      <c r="L35" s="79">
        <f t="shared" si="4"/>
        <v>0</v>
      </c>
      <c r="M35" s="75">
        <v>0</v>
      </c>
      <c r="N35" s="80">
        <f t="shared" si="5"/>
        <v>0</v>
      </c>
      <c r="O35" s="15"/>
    </row>
    <row r="36" spans="1:16" ht="12.75" customHeight="1">
      <c r="A36" s="148" t="s">
        <v>34</v>
      </c>
      <c r="B36" s="84" t="s">
        <v>16</v>
      </c>
      <c r="C36" s="75">
        <v>0</v>
      </c>
      <c r="D36" s="75">
        <v>0</v>
      </c>
      <c r="E36" s="75">
        <v>0</v>
      </c>
      <c r="F36" s="75">
        <v>0</v>
      </c>
      <c r="G36" s="79">
        <f t="shared" si="2"/>
        <v>0</v>
      </c>
      <c r="H36" s="75">
        <v>0</v>
      </c>
      <c r="I36" s="75">
        <v>0</v>
      </c>
      <c r="J36" s="75">
        <v>0</v>
      </c>
      <c r="K36" s="79">
        <f t="shared" si="3"/>
        <v>0</v>
      </c>
      <c r="L36" s="79">
        <f t="shared" si="4"/>
        <v>0</v>
      </c>
      <c r="M36" s="75">
        <v>0</v>
      </c>
      <c r="N36" s="80">
        <f t="shared" si="5"/>
        <v>0</v>
      </c>
      <c r="O36" s="15"/>
    </row>
    <row r="37" spans="1:16" ht="19.5" customHeight="1">
      <c r="A37" s="148"/>
      <c r="B37" s="84" t="s">
        <v>17</v>
      </c>
      <c r="C37" s="75">
        <v>0</v>
      </c>
      <c r="D37" s="75">
        <v>0</v>
      </c>
      <c r="E37" s="75">
        <v>0</v>
      </c>
      <c r="F37" s="75">
        <v>0</v>
      </c>
      <c r="G37" s="79">
        <f t="shared" si="2"/>
        <v>0</v>
      </c>
      <c r="H37" s="75">
        <v>0</v>
      </c>
      <c r="I37" s="75">
        <v>0</v>
      </c>
      <c r="J37" s="75">
        <v>0</v>
      </c>
      <c r="K37" s="79">
        <f t="shared" si="3"/>
        <v>0</v>
      </c>
      <c r="L37" s="79">
        <f t="shared" si="4"/>
        <v>0</v>
      </c>
      <c r="M37" s="75">
        <v>0</v>
      </c>
      <c r="N37" s="80">
        <f t="shared" si="5"/>
        <v>0</v>
      </c>
      <c r="O37" s="15"/>
    </row>
    <row r="38" spans="1:16" ht="12.75" customHeight="1">
      <c r="A38" s="144" t="s">
        <v>35</v>
      </c>
      <c r="B38" s="84" t="s">
        <v>16</v>
      </c>
      <c r="C38" s="79">
        <f>C4+C12+C14+C16+C18+C20+C22+C24+C26+C28+C30+C32+C34+C36</f>
        <v>6483.2599999999993</v>
      </c>
      <c r="D38" s="80">
        <f t="shared" ref="D38:M39" si="6">D4+D12+D14+D16+D18+D20+D22+D24+D26+D28+D30+D32+D34+D36</f>
        <v>3612.3899999999994</v>
      </c>
      <c r="E38" s="79">
        <f t="shared" si="6"/>
        <v>71.159999999999982</v>
      </c>
      <c r="F38" s="79">
        <f t="shared" si="6"/>
        <v>13.200000000000001</v>
      </c>
      <c r="G38" s="79">
        <f t="shared" si="6"/>
        <v>10180.01</v>
      </c>
      <c r="H38" s="79">
        <f t="shared" si="6"/>
        <v>2655.4799999999996</v>
      </c>
      <c r="I38" s="79">
        <f t="shared" si="6"/>
        <v>74.650000000000006</v>
      </c>
      <c r="J38" s="79">
        <f>J4+J12+J14+J16+J18+J20+J22+J24+J26+J28+J30+J32+J34+J36</f>
        <v>252.43999999999997</v>
      </c>
      <c r="K38" s="79">
        <f>K4+K12+K14+K16+K18+K20+K22+K24+K26+K28+K30+K32+K34+K36</f>
        <v>2982.5699999999993</v>
      </c>
      <c r="L38" s="79">
        <f>L4+L12+L14+L16+L18+L20+L22+L24+L26+L28+L30+L32+L34+L36</f>
        <v>13162.579999999998</v>
      </c>
      <c r="M38" s="79">
        <f>M4+M12+M14+M16+M18+M20+M22+M24+M26+M28+M30+M32+M34+M36</f>
        <v>36.18</v>
      </c>
      <c r="N38" s="80">
        <f>N4+N12+N14+N16+N18+N20+N22+N24+N26+N28+N30+N32+N34+N36</f>
        <v>13198.76</v>
      </c>
      <c r="O38" s="33"/>
      <c r="P38" s="1"/>
    </row>
    <row r="39" spans="1:16" ht="17.25" customHeight="1">
      <c r="A39" s="145"/>
      <c r="B39" s="84" t="s">
        <v>17</v>
      </c>
      <c r="C39" s="81">
        <f>C5+C13+C15+C17+C19+C21+C23+C25+C27+C29+C31+C33+C35+C37</f>
        <v>940071.3</v>
      </c>
      <c r="D39" s="80">
        <f>D5+D13+D15+D17+D19+D21+D23+D25+D27+D29+D31+D33+D35+D37</f>
        <v>333715.48</v>
      </c>
      <c r="E39" s="81">
        <f t="shared" si="6"/>
        <v>236</v>
      </c>
      <c r="F39" s="81">
        <f t="shared" si="6"/>
        <v>774</v>
      </c>
      <c r="G39" s="81">
        <f t="shared" si="6"/>
        <v>1274796.78</v>
      </c>
      <c r="H39" s="81">
        <f t="shared" si="6"/>
        <v>485780.98</v>
      </c>
      <c r="I39" s="81">
        <f t="shared" si="6"/>
        <v>8242</v>
      </c>
      <c r="J39" s="81">
        <f t="shared" si="6"/>
        <v>64605</v>
      </c>
      <c r="K39" s="81">
        <f t="shared" si="6"/>
        <v>558627.98</v>
      </c>
      <c r="L39" s="81">
        <f t="shared" si="6"/>
        <v>1833424.76</v>
      </c>
      <c r="M39" s="81">
        <f t="shared" si="6"/>
        <v>5885</v>
      </c>
      <c r="N39" s="80">
        <f>N5+N13+N15+N17+N19+N21+N23+N25+N27+N29+N31+N33+N35+N37</f>
        <v>1839309.76</v>
      </c>
      <c r="O39" s="15"/>
      <c r="P39" s="1"/>
    </row>
    <row r="40" spans="1:16">
      <c r="B40" s="15"/>
      <c r="C40" s="21"/>
      <c r="D40" s="38"/>
      <c r="E40" s="21"/>
      <c r="F40" s="21"/>
      <c r="G40" s="21"/>
      <c r="H40" s="21"/>
      <c r="I40" s="21"/>
      <c r="J40" s="21"/>
      <c r="K40" s="21"/>
      <c r="L40" s="21"/>
      <c r="M40" s="21"/>
      <c r="N40" s="38"/>
      <c r="O40" s="15"/>
    </row>
    <row r="41" spans="1:16">
      <c r="B41" s="15"/>
      <c r="C41" s="10"/>
      <c r="D41" s="38"/>
      <c r="E41" s="10"/>
      <c r="F41" s="10"/>
      <c r="G41" s="10"/>
      <c r="H41" s="10"/>
      <c r="I41" s="10"/>
      <c r="J41" s="10"/>
      <c r="K41" s="10"/>
      <c r="L41" s="10"/>
      <c r="M41" s="10"/>
      <c r="N41" s="38"/>
      <c r="O41" s="15"/>
    </row>
    <row r="42" spans="1:16">
      <c r="B42" s="15"/>
      <c r="C42" s="10"/>
      <c r="D42" s="38"/>
      <c r="E42" s="10"/>
      <c r="F42" s="10"/>
      <c r="G42" s="10"/>
      <c r="H42" s="10"/>
      <c r="I42" s="10"/>
      <c r="J42" s="10"/>
      <c r="K42" s="10"/>
      <c r="L42" s="10"/>
      <c r="M42" s="10"/>
      <c r="N42" s="38"/>
      <c r="O42" s="15"/>
    </row>
    <row r="43" spans="1:16">
      <c r="C43" s="10"/>
      <c r="D43" s="38"/>
      <c r="E43" s="10"/>
      <c r="F43" s="10"/>
      <c r="G43" s="10"/>
      <c r="H43" s="10"/>
      <c r="I43" s="10"/>
      <c r="J43" s="10"/>
      <c r="K43" s="10"/>
      <c r="L43" s="10"/>
      <c r="M43" s="10"/>
      <c r="N43" s="38"/>
      <c r="O43" s="15"/>
    </row>
    <row r="44" spans="1:16">
      <c r="C44" s="10"/>
      <c r="D44" s="38"/>
      <c r="E44" s="10"/>
      <c r="F44" s="10"/>
      <c r="G44" s="10"/>
      <c r="H44" s="10"/>
      <c r="I44" s="10"/>
      <c r="J44" s="10"/>
      <c r="K44" s="10"/>
      <c r="L44" s="10"/>
      <c r="M44" s="10"/>
      <c r="N44" s="38"/>
      <c r="O44" s="15"/>
    </row>
    <row r="45" spans="1:16">
      <c r="C45" s="15"/>
      <c r="D45" s="39"/>
      <c r="E45" s="15"/>
      <c r="F45" s="15"/>
      <c r="G45" s="15"/>
      <c r="H45" s="15"/>
      <c r="I45" s="15"/>
      <c r="J45" s="15"/>
      <c r="K45" s="15"/>
      <c r="L45" s="15"/>
      <c r="M45" s="15"/>
      <c r="N45" s="39"/>
      <c r="O45" s="15"/>
    </row>
    <row r="46" spans="1:16">
      <c r="C46" s="15"/>
      <c r="D46" s="39"/>
      <c r="E46" s="15"/>
      <c r="F46" s="15"/>
      <c r="G46" s="15"/>
      <c r="H46" s="15"/>
      <c r="I46" s="15"/>
      <c r="J46" s="15"/>
      <c r="K46" s="15"/>
      <c r="L46" s="15"/>
      <c r="M46" s="15"/>
      <c r="N46" s="39"/>
      <c r="O46" s="15"/>
    </row>
    <row r="47" spans="1:16">
      <c r="C47" s="15"/>
      <c r="D47" s="39"/>
      <c r="E47" s="15"/>
      <c r="F47" s="15"/>
      <c r="G47" s="15"/>
      <c r="H47" s="15"/>
      <c r="I47" s="15"/>
      <c r="J47" s="15"/>
      <c r="K47" s="15"/>
      <c r="L47" s="15"/>
      <c r="M47" s="15"/>
      <c r="N47" s="39"/>
      <c r="O47" s="15"/>
    </row>
    <row r="48" spans="1:16">
      <c r="C48" s="15"/>
      <c r="D48" s="39"/>
      <c r="E48" s="15"/>
      <c r="F48" s="15"/>
      <c r="G48" s="15"/>
      <c r="H48" s="15"/>
      <c r="I48" s="15"/>
      <c r="J48" s="15"/>
      <c r="K48" s="15"/>
      <c r="L48" s="15"/>
      <c r="M48" s="15"/>
      <c r="N48" s="39"/>
      <c r="O48" s="15"/>
    </row>
  </sheetData>
  <mergeCells count="16">
    <mergeCell ref="A38:A39"/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28:A29"/>
    <mergeCell ref="A30:A31"/>
    <mergeCell ref="A18:A19"/>
    <mergeCell ref="A20:A21"/>
    <mergeCell ref="A24:A25"/>
    <mergeCell ref="A26:A27"/>
  </mergeCells>
  <phoneticPr fontId="0" type="noConversion"/>
  <pageMargins left="0.15748031496062992" right="0.15748031496062992" top="0.23622047244094491" bottom="0.74803149606299213" header="0.15748031496062992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O40"/>
  <sheetViews>
    <sheetView zoomScale="85" zoomScaleNormal="85" workbookViewId="0"/>
  </sheetViews>
  <sheetFormatPr defaultRowHeight="15"/>
  <cols>
    <col min="1" max="1" width="31.5703125" style="22" customWidth="1"/>
    <col min="2" max="2" width="4" style="22" customWidth="1"/>
    <col min="3" max="3" width="8.140625" style="22" customWidth="1"/>
    <col min="4" max="4" width="9.28515625" style="22" bestFit="1" customWidth="1"/>
    <col min="5" max="5" width="5.85546875" style="22" customWidth="1"/>
    <col min="6" max="6" width="5.42578125" style="22" customWidth="1"/>
    <col min="7" max="7" width="12.140625" style="22" customWidth="1"/>
    <col min="8" max="8" width="9.42578125" style="22" bestFit="1" customWidth="1"/>
    <col min="9" max="9" width="7.28515625" style="22" customWidth="1"/>
    <col min="10" max="10" width="9.28515625" style="22" bestFit="1" customWidth="1"/>
    <col min="11" max="11" width="12.5703125" style="22" customWidth="1"/>
    <col min="12" max="12" width="7.85546875" style="22" customWidth="1"/>
    <col min="13" max="13" width="6.42578125" style="22" customWidth="1"/>
    <col min="14" max="14" width="11.85546875" style="42" customWidth="1"/>
    <col min="15" max="15" width="9.140625" style="10"/>
    <col min="16" max="16384" width="9.140625" style="22"/>
  </cols>
  <sheetData>
    <row r="1" spans="1:14" ht="12.75" customHeight="1">
      <c r="A1" s="89" t="s">
        <v>62</v>
      </c>
    </row>
    <row r="2" spans="1:14" ht="11.25" customHeight="1">
      <c r="A2" s="61" t="s">
        <v>0</v>
      </c>
      <c r="B2" s="106"/>
      <c r="C2" s="158" t="s">
        <v>1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04" t="s">
        <v>2</v>
      </c>
    </row>
    <row r="3" spans="1:14" ht="25.5" customHeight="1">
      <c r="A3" s="61" t="s">
        <v>3</v>
      </c>
      <c r="B3" s="106"/>
      <c r="C3" s="106" t="s">
        <v>4</v>
      </c>
      <c r="D3" s="106" t="s">
        <v>5</v>
      </c>
      <c r="E3" s="106" t="s">
        <v>6</v>
      </c>
      <c r="F3" s="106" t="s">
        <v>7</v>
      </c>
      <c r="G3" s="106" t="s">
        <v>8</v>
      </c>
      <c r="H3" s="106" t="s">
        <v>9</v>
      </c>
      <c r="I3" s="106" t="s">
        <v>10</v>
      </c>
      <c r="J3" s="106" t="s">
        <v>11</v>
      </c>
      <c r="K3" s="106" t="s">
        <v>12</v>
      </c>
      <c r="L3" s="106" t="s">
        <v>13</v>
      </c>
      <c r="M3" s="106" t="s">
        <v>14</v>
      </c>
      <c r="N3" s="117"/>
    </row>
    <row r="4" spans="1:14" ht="14.25" customHeight="1">
      <c r="A4" s="62" t="s">
        <v>15</v>
      </c>
      <c r="B4" s="106" t="s">
        <v>16</v>
      </c>
      <c r="C4" s="103">
        <f t="shared" ref="C4:F5" si="0">C6+C8+C10</f>
        <v>1486.9100000000003</v>
      </c>
      <c r="D4" s="103">
        <f t="shared" si="0"/>
        <v>434.13000000000005</v>
      </c>
      <c r="E4" s="103">
        <f t="shared" si="0"/>
        <v>0</v>
      </c>
      <c r="F4" s="103">
        <f t="shared" si="0"/>
        <v>0</v>
      </c>
      <c r="G4" s="103">
        <f>SUM(C4:F4)</f>
        <v>1921.0400000000004</v>
      </c>
      <c r="H4" s="103">
        <f>H6+H8+H10</f>
        <v>1006.38</v>
      </c>
      <c r="I4" s="103">
        <f>I6+I8</f>
        <v>41.86999999999999</v>
      </c>
      <c r="J4" s="103">
        <f>J6+J8</f>
        <v>221.62000000000003</v>
      </c>
      <c r="K4" s="103">
        <f>SUM(H4:J4)</f>
        <v>1269.8700000000001</v>
      </c>
      <c r="L4" s="103">
        <f>G4+K4</f>
        <v>3190.9100000000008</v>
      </c>
      <c r="M4" s="103">
        <f>M6+M8+M10</f>
        <v>45.81</v>
      </c>
      <c r="N4" s="104">
        <f>SUM(L4:M4)</f>
        <v>3236.7200000000007</v>
      </c>
    </row>
    <row r="5" spans="1:14" ht="14.25" customHeight="1">
      <c r="A5" s="63"/>
      <c r="B5" s="106" t="s">
        <v>38</v>
      </c>
      <c r="C5" s="103">
        <f t="shared" si="0"/>
        <v>448572</v>
      </c>
      <c r="D5" s="103">
        <f t="shared" si="0"/>
        <v>129549</v>
      </c>
      <c r="E5" s="103">
        <f t="shared" si="0"/>
        <v>0</v>
      </c>
      <c r="F5" s="103">
        <f t="shared" si="0"/>
        <v>0</v>
      </c>
      <c r="G5" s="103">
        <f>SUM(C5:F5)</f>
        <v>578121</v>
      </c>
      <c r="H5" s="103">
        <f>H7+H9+H11</f>
        <v>273856</v>
      </c>
      <c r="I5" s="103">
        <f>I7+I9+I11</f>
        <v>12327</v>
      </c>
      <c r="J5" s="103">
        <f>J7+J9+J11</f>
        <v>77036</v>
      </c>
      <c r="K5" s="103">
        <f>SUM(H5:J5)</f>
        <v>363219</v>
      </c>
      <c r="L5" s="103">
        <f>G5+K5</f>
        <v>941340</v>
      </c>
      <c r="M5" s="103">
        <f>M7+M9+M11</f>
        <v>9032</v>
      </c>
      <c r="N5" s="104">
        <f>SUM(L5:M5)</f>
        <v>950372</v>
      </c>
    </row>
    <row r="6" spans="1:14" ht="13.5" customHeight="1">
      <c r="A6" s="159" t="s">
        <v>39</v>
      </c>
      <c r="B6" s="106" t="s">
        <v>16</v>
      </c>
      <c r="C6" s="83">
        <v>1396.4300000000003</v>
      </c>
      <c r="D6" s="83">
        <v>430.59000000000003</v>
      </c>
      <c r="E6" s="106">
        <v>0</v>
      </c>
      <c r="F6" s="106">
        <v>0</v>
      </c>
      <c r="G6" s="106">
        <f>SUM(C6:F6)</f>
        <v>1827.0200000000004</v>
      </c>
      <c r="H6" s="83">
        <v>1003.7900000000001</v>
      </c>
      <c r="I6" s="83">
        <v>41.86999999999999</v>
      </c>
      <c r="J6" s="83">
        <v>221.24000000000004</v>
      </c>
      <c r="K6" s="106">
        <f>SUM(H6:J6)</f>
        <v>1266.9000000000001</v>
      </c>
      <c r="L6" s="106">
        <f>G6+K6</f>
        <v>3093.9200000000005</v>
      </c>
      <c r="M6" s="83">
        <v>44.49</v>
      </c>
      <c r="N6" s="117">
        <f>SUM(L6:M6)</f>
        <v>3138.4100000000003</v>
      </c>
    </row>
    <row r="7" spans="1:14" ht="15" customHeight="1">
      <c r="A7" s="159"/>
      <c r="B7" s="106" t="s">
        <v>38</v>
      </c>
      <c r="C7" s="83">
        <v>445468</v>
      </c>
      <c r="D7" s="83">
        <v>128902</v>
      </c>
      <c r="E7" s="106">
        <v>0</v>
      </c>
      <c r="F7" s="106">
        <v>0</v>
      </c>
      <c r="G7" s="106">
        <f>SUM(C7:F7)</f>
        <v>574370</v>
      </c>
      <c r="H7" s="83">
        <v>273580</v>
      </c>
      <c r="I7" s="83">
        <v>12327</v>
      </c>
      <c r="J7" s="83">
        <v>76956</v>
      </c>
      <c r="K7" s="106">
        <f>SUM(H7:J7)</f>
        <v>362863</v>
      </c>
      <c r="L7" s="106">
        <f>G7+K7</f>
        <v>937233</v>
      </c>
      <c r="M7" s="83">
        <v>9007</v>
      </c>
      <c r="N7" s="117">
        <f>SUM(L7:M7)</f>
        <v>946240</v>
      </c>
    </row>
    <row r="8" spans="1:14" ht="13.5" customHeight="1">
      <c r="A8" s="159" t="s">
        <v>40</v>
      </c>
      <c r="B8" s="106" t="s">
        <v>16</v>
      </c>
      <c r="C8" s="83">
        <v>89.59</v>
      </c>
      <c r="D8" s="83">
        <v>2.23</v>
      </c>
      <c r="E8" s="106">
        <v>0</v>
      </c>
      <c r="F8" s="106">
        <v>0</v>
      </c>
      <c r="G8" s="106">
        <f t="shared" ref="G8:G37" si="1">SUM(C8:F8)</f>
        <v>91.820000000000007</v>
      </c>
      <c r="H8" s="83">
        <v>1.66</v>
      </c>
      <c r="I8" s="74">
        <v>0</v>
      </c>
      <c r="J8" s="83">
        <v>0.38</v>
      </c>
      <c r="K8" s="106">
        <f t="shared" ref="K8:K37" si="2">SUM(H8:J8)</f>
        <v>2.04</v>
      </c>
      <c r="L8" s="106">
        <f t="shared" ref="L8:L39" si="3">G8+K8</f>
        <v>93.860000000000014</v>
      </c>
      <c r="M8" s="83">
        <v>1.32</v>
      </c>
      <c r="N8" s="117">
        <f t="shared" ref="N8:N37" si="4">SUM(L8:M8)</f>
        <v>95.18</v>
      </c>
    </row>
    <row r="9" spans="1:14" ht="29.25" customHeight="1">
      <c r="A9" s="159"/>
      <c r="B9" s="106" t="s">
        <v>38</v>
      </c>
      <c r="C9" s="83">
        <v>2749</v>
      </c>
      <c r="D9" s="83">
        <v>265</v>
      </c>
      <c r="E9" s="106">
        <v>0</v>
      </c>
      <c r="F9" s="106">
        <v>0</v>
      </c>
      <c r="G9" s="106">
        <f t="shared" si="1"/>
        <v>3014</v>
      </c>
      <c r="H9" s="83">
        <v>179</v>
      </c>
      <c r="I9" s="74">
        <v>0</v>
      </c>
      <c r="J9" s="83">
        <v>80</v>
      </c>
      <c r="K9" s="106">
        <f t="shared" si="2"/>
        <v>259</v>
      </c>
      <c r="L9" s="106">
        <f t="shared" si="3"/>
        <v>3273</v>
      </c>
      <c r="M9" s="83">
        <v>25</v>
      </c>
      <c r="N9" s="117">
        <f t="shared" si="4"/>
        <v>3298</v>
      </c>
    </row>
    <row r="10" spans="1:14" ht="12.75" customHeight="1">
      <c r="A10" s="159" t="s">
        <v>41</v>
      </c>
      <c r="B10" s="106" t="s">
        <v>16</v>
      </c>
      <c r="C10" s="83">
        <v>0.89</v>
      </c>
      <c r="D10" s="83">
        <v>1.31</v>
      </c>
      <c r="E10" s="106">
        <v>0</v>
      </c>
      <c r="F10" s="106">
        <v>0</v>
      </c>
      <c r="G10" s="106">
        <f t="shared" si="1"/>
        <v>2.2000000000000002</v>
      </c>
      <c r="H10" s="83">
        <v>0.93</v>
      </c>
      <c r="I10" s="74">
        <v>0</v>
      </c>
      <c r="J10" s="74">
        <v>0</v>
      </c>
      <c r="K10" s="106">
        <f t="shared" si="2"/>
        <v>0.93</v>
      </c>
      <c r="L10" s="106">
        <f t="shared" si="3"/>
        <v>3.1300000000000003</v>
      </c>
      <c r="M10" s="74">
        <v>0</v>
      </c>
      <c r="N10" s="117">
        <f t="shared" si="4"/>
        <v>3.1300000000000003</v>
      </c>
    </row>
    <row r="11" spans="1:14" ht="13.5" customHeight="1">
      <c r="A11" s="159"/>
      <c r="B11" s="106" t="s">
        <v>38</v>
      </c>
      <c r="C11" s="83">
        <v>355</v>
      </c>
      <c r="D11" s="83">
        <v>382</v>
      </c>
      <c r="E11" s="106">
        <v>0</v>
      </c>
      <c r="F11" s="106">
        <v>0</v>
      </c>
      <c r="G11" s="106">
        <f t="shared" si="1"/>
        <v>737</v>
      </c>
      <c r="H11" s="83">
        <v>97</v>
      </c>
      <c r="I11" s="74">
        <v>0</v>
      </c>
      <c r="J11" s="74">
        <v>0</v>
      </c>
      <c r="K11" s="106">
        <f t="shared" si="2"/>
        <v>97</v>
      </c>
      <c r="L11" s="106">
        <f t="shared" si="3"/>
        <v>834</v>
      </c>
      <c r="M11" s="74">
        <v>0</v>
      </c>
      <c r="N11" s="117">
        <f t="shared" si="4"/>
        <v>834</v>
      </c>
    </row>
    <row r="12" spans="1:14" ht="14.25" customHeight="1">
      <c r="A12" s="62" t="s">
        <v>21</v>
      </c>
      <c r="B12" s="106" t="s">
        <v>16</v>
      </c>
      <c r="C12" s="83">
        <v>1017.9099999999999</v>
      </c>
      <c r="D12" s="83">
        <v>1306.0300000000007</v>
      </c>
      <c r="E12" s="106">
        <v>0</v>
      </c>
      <c r="F12" s="106">
        <v>0</v>
      </c>
      <c r="G12" s="103">
        <f t="shared" si="1"/>
        <v>2323.9400000000005</v>
      </c>
      <c r="H12" s="83">
        <v>323.27000000000004</v>
      </c>
      <c r="I12" s="83">
        <v>23.700000000000003</v>
      </c>
      <c r="J12" s="83">
        <v>25.54</v>
      </c>
      <c r="K12" s="103">
        <f t="shared" si="2"/>
        <v>372.51000000000005</v>
      </c>
      <c r="L12" s="103">
        <f t="shared" si="3"/>
        <v>2696.4500000000007</v>
      </c>
      <c r="M12" s="83">
        <v>2.6</v>
      </c>
      <c r="N12" s="104">
        <f t="shared" si="4"/>
        <v>2699.0500000000006</v>
      </c>
    </row>
    <row r="13" spans="1:14" ht="14.25" customHeight="1">
      <c r="A13" s="23" t="s">
        <v>37</v>
      </c>
      <c r="B13" s="106" t="s">
        <v>38</v>
      </c>
      <c r="C13" s="83">
        <v>61569</v>
      </c>
      <c r="D13" s="83">
        <v>80810</v>
      </c>
      <c r="E13" s="106">
        <v>0</v>
      </c>
      <c r="F13" s="106">
        <v>0</v>
      </c>
      <c r="G13" s="103">
        <f t="shared" si="1"/>
        <v>142379</v>
      </c>
      <c r="H13" s="83">
        <v>17252</v>
      </c>
      <c r="I13" s="83">
        <v>1513</v>
      </c>
      <c r="J13" s="83">
        <v>1298</v>
      </c>
      <c r="K13" s="103">
        <f t="shared" si="2"/>
        <v>20063</v>
      </c>
      <c r="L13" s="103">
        <f t="shared" si="3"/>
        <v>162442</v>
      </c>
      <c r="M13" s="83">
        <v>142</v>
      </c>
      <c r="N13" s="104">
        <f t="shared" si="4"/>
        <v>162584</v>
      </c>
    </row>
    <row r="14" spans="1:14" ht="14.25" customHeight="1">
      <c r="A14" s="156" t="s">
        <v>23</v>
      </c>
      <c r="B14" s="106" t="s">
        <v>16</v>
      </c>
      <c r="C14" s="83">
        <v>81.919999999999987</v>
      </c>
      <c r="D14" s="83">
        <v>123.06000000000002</v>
      </c>
      <c r="E14" s="106">
        <v>0</v>
      </c>
      <c r="F14" s="83">
        <v>0.37</v>
      </c>
      <c r="G14" s="103">
        <f t="shared" si="1"/>
        <v>205.35000000000002</v>
      </c>
      <c r="H14" s="83">
        <v>96.249999999999986</v>
      </c>
      <c r="I14" s="83">
        <v>3.9499999999999997</v>
      </c>
      <c r="J14" s="83">
        <v>6.84</v>
      </c>
      <c r="K14" s="103">
        <f t="shared" si="2"/>
        <v>107.03999999999999</v>
      </c>
      <c r="L14" s="103">
        <f t="shared" si="3"/>
        <v>312.39</v>
      </c>
      <c r="M14" s="83">
        <v>0.48</v>
      </c>
      <c r="N14" s="104">
        <f t="shared" si="4"/>
        <v>312.87</v>
      </c>
    </row>
    <row r="15" spans="1:14" ht="14.25" customHeight="1">
      <c r="A15" s="156"/>
      <c r="B15" s="106" t="s">
        <v>38</v>
      </c>
      <c r="C15" s="83">
        <v>10991</v>
      </c>
      <c r="D15" s="83">
        <v>17241</v>
      </c>
      <c r="E15" s="106">
        <v>0</v>
      </c>
      <c r="F15" s="83">
        <v>22</v>
      </c>
      <c r="G15" s="103">
        <f t="shared" si="1"/>
        <v>28254</v>
      </c>
      <c r="H15" s="83">
        <v>10080</v>
      </c>
      <c r="I15" s="83">
        <v>769</v>
      </c>
      <c r="J15" s="83">
        <v>759</v>
      </c>
      <c r="K15" s="103">
        <f t="shared" si="2"/>
        <v>11608</v>
      </c>
      <c r="L15" s="103">
        <f t="shared" si="3"/>
        <v>39862</v>
      </c>
      <c r="M15" s="83">
        <v>30</v>
      </c>
      <c r="N15" s="104">
        <f t="shared" si="4"/>
        <v>39892</v>
      </c>
    </row>
    <row r="16" spans="1:14" ht="14.25" customHeight="1">
      <c r="A16" s="156" t="s">
        <v>24</v>
      </c>
      <c r="B16" s="106" t="s">
        <v>16</v>
      </c>
      <c r="C16" s="83">
        <v>1547.4999999999998</v>
      </c>
      <c r="D16" s="83">
        <v>1557.7199999999998</v>
      </c>
      <c r="E16" s="106">
        <v>0</v>
      </c>
      <c r="F16" s="83">
        <v>1.71</v>
      </c>
      <c r="G16" s="103">
        <f t="shared" si="1"/>
        <v>3106.9299999999994</v>
      </c>
      <c r="H16" s="83">
        <v>389.27</v>
      </c>
      <c r="I16" s="83">
        <v>24.549999999999997</v>
      </c>
      <c r="J16" s="83">
        <v>56.529999999999994</v>
      </c>
      <c r="K16" s="103">
        <f t="shared" si="2"/>
        <v>470.34999999999997</v>
      </c>
      <c r="L16" s="103">
        <f>G16+K16</f>
        <v>3577.2799999999993</v>
      </c>
      <c r="M16" s="83">
        <v>2.2400000000000002</v>
      </c>
      <c r="N16" s="104">
        <f>SUM(L16:M16)</f>
        <v>3579.5199999999991</v>
      </c>
    </row>
    <row r="17" spans="1:14" ht="14.25" customHeight="1">
      <c r="A17" s="156"/>
      <c r="B17" s="106" t="s">
        <v>38</v>
      </c>
      <c r="C17" s="83">
        <v>20635</v>
      </c>
      <c r="D17" s="83">
        <v>18967</v>
      </c>
      <c r="E17" s="106">
        <v>0</v>
      </c>
      <c r="F17" s="83">
        <v>17</v>
      </c>
      <c r="G17" s="103">
        <f t="shared" si="1"/>
        <v>39619</v>
      </c>
      <c r="H17" s="83">
        <v>5348.76</v>
      </c>
      <c r="I17" s="83">
        <v>363</v>
      </c>
      <c r="J17" s="83">
        <v>573</v>
      </c>
      <c r="K17" s="103">
        <f t="shared" si="2"/>
        <v>6284.76</v>
      </c>
      <c r="L17" s="103">
        <f t="shared" si="3"/>
        <v>45903.76</v>
      </c>
      <c r="M17" s="83">
        <v>33</v>
      </c>
      <c r="N17" s="104">
        <f t="shared" si="4"/>
        <v>45936.76</v>
      </c>
    </row>
    <row r="18" spans="1:14" ht="14.25" customHeight="1">
      <c r="A18" s="157" t="s">
        <v>42</v>
      </c>
      <c r="B18" s="106" t="s">
        <v>16</v>
      </c>
      <c r="C18" s="83">
        <v>0.22</v>
      </c>
      <c r="D18" s="83">
        <v>11.5</v>
      </c>
      <c r="E18" s="106">
        <v>0</v>
      </c>
      <c r="F18" s="106">
        <v>0</v>
      </c>
      <c r="G18" s="103">
        <f t="shared" si="1"/>
        <v>11.72</v>
      </c>
      <c r="H18" s="83">
        <v>1.38</v>
      </c>
      <c r="I18" s="74">
        <v>0</v>
      </c>
      <c r="J18" s="74">
        <v>0</v>
      </c>
      <c r="K18" s="103">
        <f t="shared" si="2"/>
        <v>1.38</v>
      </c>
      <c r="L18" s="103">
        <f t="shared" si="3"/>
        <v>13.100000000000001</v>
      </c>
      <c r="M18" s="74">
        <v>0</v>
      </c>
      <c r="N18" s="104">
        <f t="shared" si="4"/>
        <v>13.100000000000001</v>
      </c>
    </row>
    <row r="19" spans="1:14" ht="14.25" customHeight="1">
      <c r="A19" s="157"/>
      <c r="B19" s="106" t="s">
        <v>38</v>
      </c>
      <c r="C19" s="83">
        <v>77</v>
      </c>
      <c r="D19" s="83">
        <v>2911</v>
      </c>
      <c r="E19" s="106">
        <v>0</v>
      </c>
      <c r="F19" s="106">
        <v>0</v>
      </c>
      <c r="G19" s="103">
        <f t="shared" si="1"/>
        <v>2988</v>
      </c>
      <c r="H19" s="83">
        <v>461</v>
      </c>
      <c r="I19" s="74">
        <v>0</v>
      </c>
      <c r="J19" s="74">
        <v>0</v>
      </c>
      <c r="K19" s="103">
        <f t="shared" si="2"/>
        <v>461</v>
      </c>
      <c r="L19" s="103">
        <f t="shared" si="3"/>
        <v>3449</v>
      </c>
      <c r="M19" s="74">
        <v>0</v>
      </c>
      <c r="N19" s="104">
        <f t="shared" si="4"/>
        <v>3449</v>
      </c>
    </row>
    <row r="20" spans="1:14" ht="14.25" customHeight="1">
      <c r="A20" s="157" t="s">
        <v>43</v>
      </c>
      <c r="B20" s="106" t="s">
        <v>16</v>
      </c>
      <c r="C20" s="74">
        <v>0</v>
      </c>
      <c r="D20" s="74">
        <v>0</v>
      </c>
      <c r="E20" s="106">
        <v>0</v>
      </c>
      <c r="F20" s="106">
        <v>0</v>
      </c>
      <c r="G20" s="103">
        <f t="shared" si="1"/>
        <v>0</v>
      </c>
      <c r="H20" s="74">
        <v>0</v>
      </c>
      <c r="I20" s="74">
        <v>0</v>
      </c>
      <c r="J20" s="74">
        <v>0</v>
      </c>
      <c r="K20" s="103">
        <f t="shared" si="2"/>
        <v>0</v>
      </c>
      <c r="L20" s="103">
        <f t="shared" si="3"/>
        <v>0</v>
      </c>
      <c r="M20" s="74">
        <v>0</v>
      </c>
      <c r="N20" s="104">
        <f t="shared" si="4"/>
        <v>0</v>
      </c>
    </row>
    <row r="21" spans="1:14" ht="14.25" customHeight="1">
      <c r="A21" s="157"/>
      <c r="B21" s="106" t="s">
        <v>38</v>
      </c>
      <c r="C21" s="74">
        <v>0</v>
      </c>
      <c r="D21" s="74">
        <v>0</v>
      </c>
      <c r="E21" s="106">
        <v>0</v>
      </c>
      <c r="F21" s="106">
        <v>0</v>
      </c>
      <c r="G21" s="103">
        <f t="shared" si="1"/>
        <v>0</v>
      </c>
      <c r="H21" s="74">
        <v>0</v>
      </c>
      <c r="I21" s="74">
        <v>0</v>
      </c>
      <c r="J21" s="74">
        <v>0</v>
      </c>
      <c r="K21" s="103">
        <f t="shared" si="2"/>
        <v>0</v>
      </c>
      <c r="L21" s="103">
        <f t="shared" si="3"/>
        <v>0</v>
      </c>
      <c r="M21" s="74">
        <v>0</v>
      </c>
      <c r="N21" s="104">
        <f t="shared" si="4"/>
        <v>0</v>
      </c>
    </row>
    <row r="22" spans="1:14" ht="14.25" customHeight="1">
      <c r="A22" s="62" t="s">
        <v>27</v>
      </c>
      <c r="B22" s="106" t="s">
        <v>16</v>
      </c>
      <c r="C22" s="83">
        <v>13.74</v>
      </c>
      <c r="D22" s="83">
        <v>33.11</v>
      </c>
      <c r="E22" s="106">
        <v>0</v>
      </c>
      <c r="F22" s="106">
        <v>0</v>
      </c>
      <c r="G22" s="103">
        <f t="shared" si="1"/>
        <v>46.85</v>
      </c>
      <c r="H22" s="83">
        <v>35.85</v>
      </c>
      <c r="I22" s="74">
        <v>0</v>
      </c>
      <c r="J22" s="83">
        <v>0.79</v>
      </c>
      <c r="K22" s="103">
        <f t="shared" si="2"/>
        <v>36.64</v>
      </c>
      <c r="L22" s="103">
        <f t="shared" si="3"/>
        <v>83.490000000000009</v>
      </c>
      <c r="M22" s="74">
        <v>0</v>
      </c>
      <c r="N22" s="104">
        <f t="shared" si="4"/>
        <v>83.490000000000009</v>
      </c>
    </row>
    <row r="23" spans="1:14" ht="14.25" customHeight="1">
      <c r="A23" s="63"/>
      <c r="B23" s="106" t="s">
        <v>38</v>
      </c>
      <c r="C23" s="83">
        <v>1177</v>
      </c>
      <c r="D23" s="83">
        <v>3706</v>
      </c>
      <c r="E23" s="106">
        <v>0</v>
      </c>
      <c r="F23" s="106">
        <v>0</v>
      </c>
      <c r="G23" s="103">
        <f t="shared" si="1"/>
        <v>4883</v>
      </c>
      <c r="H23" s="83">
        <v>2715</v>
      </c>
      <c r="I23" s="74">
        <v>0</v>
      </c>
      <c r="J23" s="83">
        <v>167</v>
      </c>
      <c r="K23" s="103">
        <f t="shared" si="2"/>
        <v>2882</v>
      </c>
      <c r="L23" s="103">
        <f t="shared" si="3"/>
        <v>7765</v>
      </c>
      <c r="M23" s="74">
        <v>0</v>
      </c>
      <c r="N23" s="104">
        <f t="shared" si="4"/>
        <v>7765</v>
      </c>
    </row>
    <row r="24" spans="1:14" ht="14.25" customHeight="1">
      <c r="A24" s="156" t="s">
        <v>28</v>
      </c>
      <c r="B24" s="106" t="s">
        <v>16</v>
      </c>
      <c r="C24" s="83">
        <v>314.24999999999994</v>
      </c>
      <c r="D24" s="83">
        <v>122.28999999999999</v>
      </c>
      <c r="E24" s="83">
        <v>3.7</v>
      </c>
      <c r="F24" s="83">
        <v>0.02</v>
      </c>
      <c r="G24" s="103">
        <f t="shared" si="1"/>
        <v>440.25999999999993</v>
      </c>
      <c r="H24" s="83">
        <v>48.919999999999995</v>
      </c>
      <c r="I24" s="83">
        <v>2.15</v>
      </c>
      <c r="J24" s="83">
        <v>12.59</v>
      </c>
      <c r="K24" s="103">
        <f t="shared" si="2"/>
        <v>63.66</v>
      </c>
      <c r="L24" s="103">
        <f t="shared" si="3"/>
        <v>503.91999999999996</v>
      </c>
      <c r="M24" s="83">
        <v>7.9099999999999993</v>
      </c>
      <c r="N24" s="104">
        <f t="shared" si="4"/>
        <v>511.83</v>
      </c>
    </row>
    <row r="25" spans="1:14" ht="14.25" customHeight="1">
      <c r="A25" s="156"/>
      <c r="B25" s="106" t="s">
        <v>38</v>
      </c>
      <c r="C25" s="83">
        <v>13007</v>
      </c>
      <c r="D25" s="83">
        <v>3139</v>
      </c>
      <c r="E25" s="83">
        <v>10</v>
      </c>
      <c r="F25" s="83">
        <v>13</v>
      </c>
      <c r="G25" s="103">
        <f t="shared" si="1"/>
        <v>16169</v>
      </c>
      <c r="H25" s="83">
        <v>1321</v>
      </c>
      <c r="I25" s="83">
        <v>59</v>
      </c>
      <c r="J25" s="83">
        <v>232</v>
      </c>
      <c r="K25" s="103">
        <f t="shared" si="2"/>
        <v>1612</v>
      </c>
      <c r="L25" s="103">
        <f t="shared" si="3"/>
        <v>17781</v>
      </c>
      <c r="M25" s="83">
        <v>108</v>
      </c>
      <c r="N25" s="104">
        <f t="shared" si="4"/>
        <v>17889</v>
      </c>
    </row>
    <row r="26" spans="1:14" ht="14.25" customHeight="1">
      <c r="A26" s="156" t="s">
        <v>29</v>
      </c>
      <c r="B26" s="106" t="s">
        <v>16</v>
      </c>
      <c r="C26" s="74">
        <v>0</v>
      </c>
      <c r="D26" s="74">
        <v>0</v>
      </c>
      <c r="E26" s="106">
        <v>0</v>
      </c>
      <c r="F26" s="106">
        <v>0</v>
      </c>
      <c r="G26" s="103">
        <f t="shared" si="1"/>
        <v>0</v>
      </c>
      <c r="H26" s="74">
        <v>0</v>
      </c>
      <c r="I26" s="74">
        <v>0</v>
      </c>
      <c r="J26" s="74">
        <v>0</v>
      </c>
      <c r="K26" s="103">
        <f t="shared" si="2"/>
        <v>0</v>
      </c>
      <c r="L26" s="103">
        <f t="shared" si="3"/>
        <v>0</v>
      </c>
      <c r="M26" s="74">
        <v>0</v>
      </c>
      <c r="N26" s="104">
        <f t="shared" si="4"/>
        <v>0</v>
      </c>
    </row>
    <row r="27" spans="1:14" ht="14.25" customHeight="1">
      <c r="A27" s="156"/>
      <c r="B27" s="106" t="s">
        <v>38</v>
      </c>
      <c r="C27" s="74">
        <v>0</v>
      </c>
      <c r="D27" s="74">
        <v>0</v>
      </c>
      <c r="E27" s="106">
        <v>0</v>
      </c>
      <c r="F27" s="106">
        <v>0</v>
      </c>
      <c r="G27" s="103">
        <f t="shared" si="1"/>
        <v>0</v>
      </c>
      <c r="H27" s="74">
        <v>0</v>
      </c>
      <c r="I27" s="74">
        <v>0</v>
      </c>
      <c r="J27" s="74">
        <v>0</v>
      </c>
      <c r="K27" s="103">
        <f t="shared" si="2"/>
        <v>0</v>
      </c>
      <c r="L27" s="103">
        <f t="shared" si="3"/>
        <v>0</v>
      </c>
      <c r="M27" s="74">
        <v>0</v>
      </c>
      <c r="N27" s="104">
        <f t="shared" si="4"/>
        <v>0</v>
      </c>
    </row>
    <row r="28" spans="1:14" ht="14.25" customHeight="1">
      <c r="A28" s="156" t="s">
        <v>30</v>
      </c>
      <c r="B28" s="106" t="s">
        <v>16</v>
      </c>
      <c r="C28" s="74">
        <v>0</v>
      </c>
      <c r="D28" s="74">
        <v>0</v>
      </c>
      <c r="E28" s="106">
        <v>0</v>
      </c>
      <c r="F28" s="106">
        <v>0</v>
      </c>
      <c r="G28" s="103">
        <f t="shared" si="1"/>
        <v>0</v>
      </c>
      <c r="H28" s="74">
        <v>0</v>
      </c>
      <c r="I28" s="74">
        <v>0</v>
      </c>
      <c r="J28" s="74">
        <v>0</v>
      </c>
      <c r="K28" s="103">
        <f t="shared" si="2"/>
        <v>0</v>
      </c>
      <c r="L28" s="103">
        <f t="shared" si="3"/>
        <v>0</v>
      </c>
      <c r="M28" s="74">
        <v>0</v>
      </c>
      <c r="N28" s="104">
        <f t="shared" si="4"/>
        <v>0</v>
      </c>
    </row>
    <row r="29" spans="1:14" ht="14.25" customHeight="1">
      <c r="A29" s="156"/>
      <c r="B29" s="106" t="s">
        <v>38</v>
      </c>
      <c r="C29" s="74">
        <v>0</v>
      </c>
      <c r="D29" s="74">
        <v>0</v>
      </c>
      <c r="E29" s="106">
        <v>0</v>
      </c>
      <c r="F29" s="106">
        <v>0</v>
      </c>
      <c r="G29" s="103">
        <f t="shared" si="1"/>
        <v>0</v>
      </c>
      <c r="H29" s="74">
        <v>0</v>
      </c>
      <c r="I29" s="74">
        <v>0</v>
      </c>
      <c r="J29" s="74">
        <v>0</v>
      </c>
      <c r="K29" s="103">
        <f t="shared" si="2"/>
        <v>0</v>
      </c>
      <c r="L29" s="103">
        <f t="shared" si="3"/>
        <v>0</v>
      </c>
      <c r="M29" s="74">
        <v>0</v>
      </c>
      <c r="N29" s="104">
        <f t="shared" si="4"/>
        <v>0</v>
      </c>
    </row>
    <row r="30" spans="1:14" ht="14.25" customHeight="1">
      <c r="A30" s="156" t="s">
        <v>31</v>
      </c>
      <c r="B30" s="106" t="s">
        <v>16</v>
      </c>
      <c r="C30" s="83">
        <v>96.97</v>
      </c>
      <c r="D30" s="83">
        <v>40.13000000000001</v>
      </c>
      <c r="E30" s="83">
        <v>0.14000000000000001</v>
      </c>
      <c r="F30" s="83">
        <v>0.91</v>
      </c>
      <c r="G30" s="103">
        <f t="shared" si="1"/>
        <v>138.15</v>
      </c>
      <c r="H30" s="83">
        <v>22.589999999999996</v>
      </c>
      <c r="I30" s="83">
        <v>2.0300000000000002</v>
      </c>
      <c r="J30" s="83">
        <v>3.6899999999999995</v>
      </c>
      <c r="K30" s="103">
        <f t="shared" si="2"/>
        <v>28.309999999999995</v>
      </c>
      <c r="L30" s="103">
        <f t="shared" si="3"/>
        <v>166.46</v>
      </c>
      <c r="M30" s="83">
        <v>1.2800000000000002</v>
      </c>
      <c r="N30" s="104">
        <f t="shared" si="4"/>
        <v>167.74</v>
      </c>
    </row>
    <row r="31" spans="1:14" ht="14.25" customHeight="1">
      <c r="A31" s="156"/>
      <c r="B31" s="106" t="s">
        <v>38</v>
      </c>
      <c r="C31" s="83">
        <v>19574</v>
      </c>
      <c r="D31" s="83">
        <v>7940</v>
      </c>
      <c r="E31" s="83">
        <v>29</v>
      </c>
      <c r="F31" s="83">
        <v>280</v>
      </c>
      <c r="G31" s="103">
        <f t="shared" si="1"/>
        <v>27823</v>
      </c>
      <c r="H31" s="83">
        <v>4182</v>
      </c>
      <c r="I31" s="83">
        <v>425</v>
      </c>
      <c r="J31" s="83">
        <v>883</v>
      </c>
      <c r="K31" s="103">
        <f t="shared" si="2"/>
        <v>5490</v>
      </c>
      <c r="L31" s="103">
        <f t="shared" si="3"/>
        <v>33313</v>
      </c>
      <c r="M31" s="83">
        <v>266</v>
      </c>
      <c r="N31" s="104">
        <f t="shared" si="4"/>
        <v>33579</v>
      </c>
    </row>
    <row r="32" spans="1:14" ht="14.25" customHeight="1">
      <c r="A32" s="156" t="s">
        <v>32</v>
      </c>
      <c r="B32" s="106" t="s">
        <v>16</v>
      </c>
      <c r="C32" s="74">
        <v>0</v>
      </c>
      <c r="D32" s="74">
        <v>0</v>
      </c>
      <c r="E32" s="106">
        <v>0</v>
      </c>
      <c r="F32" s="106">
        <v>0</v>
      </c>
      <c r="G32" s="103">
        <f t="shared" si="1"/>
        <v>0</v>
      </c>
      <c r="H32" s="74">
        <v>0</v>
      </c>
      <c r="I32" s="74">
        <v>0</v>
      </c>
      <c r="J32" s="74">
        <v>0</v>
      </c>
      <c r="K32" s="103">
        <f t="shared" si="2"/>
        <v>0</v>
      </c>
      <c r="L32" s="103">
        <f t="shared" si="3"/>
        <v>0</v>
      </c>
      <c r="M32" s="74">
        <v>0</v>
      </c>
      <c r="N32" s="104">
        <f t="shared" si="4"/>
        <v>0</v>
      </c>
    </row>
    <row r="33" spans="1:15" ht="14.25" customHeight="1">
      <c r="A33" s="156"/>
      <c r="B33" s="106" t="s">
        <v>38</v>
      </c>
      <c r="C33" s="74">
        <v>0</v>
      </c>
      <c r="D33" s="74">
        <v>0</v>
      </c>
      <c r="E33" s="106">
        <v>0</v>
      </c>
      <c r="F33" s="106">
        <v>0</v>
      </c>
      <c r="G33" s="103">
        <f t="shared" si="1"/>
        <v>0</v>
      </c>
      <c r="H33" s="74">
        <v>0</v>
      </c>
      <c r="I33" s="74">
        <v>0</v>
      </c>
      <c r="J33" s="74">
        <v>0</v>
      </c>
      <c r="K33" s="103">
        <f t="shared" si="2"/>
        <v>0</v>
      </c>
      <c r="L33" s="103">
        <f t="shared" si="3"/>
        <v>0</v>
      </c>
      <c r="M33" s="74">
        <v>0</v>
      </c>
      <c r="N33" s="104">
        <f t="shared" si="4"/>
        <v>0</v>
      </c>
    </row>
    <row r="34" spans="1:15" ht="14.25" customHeight="1">
      <c r="A34" s="156" t="s">
        <v>33</v>
      </c>
      <c r="B34" s="106" t="s">
        <v>16</v>
      </c>
      <c r="C34" s="74">
        <v>0</v>
      </c>
      <c r="D34" s="74">
        <v>0</v>
      </c>
      <c r="E34" s="106">
        <v>0</v>
      </c>
      <c r="F34" s="106">
        <v>0</v>
      </c>
      <c r="G34" s="103">
        <f t="shared" si="1"/>
        <v>0</v>
      </c>
      <c r="H34" s="74">
        <v>0</v>
      </c>
      <c r="I34" s="74">
        <v>0</v>
      </c>
      <c r="J34" s="74">
        <v>0</v>
      </c>
      <c r="K34" s="103">
        <f t="shared" si="2"/>
        <v>0</v>
      </c>
      <c r="L34" s="103">
        <f t="shared" si="3"/>
        <v>0</v>
      </c>
      <c r="M34" s="74">
        <v>0</v>
      </c>
      <c r="N34" s="104">
        <f t="shared" si="4"/>
        <v>0</v>
      </c>
    </row>
    <row r="35" spans="1:15" ht="14.25" customHeight="1">
      <c r="A35" s="156"/>
      <c r="B35" s="106" t="s">
        <v>38</v>
      </c>
      <c r="C35" s="74">
        <v>0</v>
      </c>
      <c r="D35" s="74">
        <v>0</v>
      </c>
      <c r="E35" s="106">
        <v>0</v>
      </c>
      <c r="F35" s="106">
        <v>0</v>
      </c>
      <c r="G35" s="103">
        <f t="shared" si="1"/>
        <v>0</v>
      </c>
      <c r="H35" s="74">
        <v>0</v>
      </c>
      <c r="I35" s="74">
        <v>0</v>
      </c>
      <c r="J35" s="74">
        <v>0</v>
      </c>
      <c r="K35" s="103">
        <f t="shared" si="2"/>
        <v>0</v>
      </c>
      <c r="L35" s="103">
        <f t="shared" si="3"/>
        <v>0</v>
      </c>
      <c r="M35" s="74">
        <v>0</v>
      </c>
      <c r="N35" s="104">
        <f t="shared" si="4"/>
        <v>0</v>
      </c>
    </row>
    <row r="36" spans="1:15" ht="14.25" customHeight="1">
      <c r="A36" s="156" t="s">
        <v>34</v>
      </c>
      <c r="B36" s="106" t="s">
        <v>16</v>
      </c>
      <c r="C36" s="74">
        <v>0</v>
      </c>
      <c r="D36" s="74">
        <v>0</v>
      </c>
      <c r="E36" s="106">
        <v>0</v>
      </c>
      <c r="F36" s="106">
        <v>0</v>
      </c>
      <c r="G36" s="103">
        <f t="shared" si="1"/>
        <v>0</v>
      </c>
      <c r="H36" s="74">
        <v>0</v>
      </c>
      <c r="I36" s="74">
        <v>0</v>
      </c>
      <c r="J36" s="74">
        <v>0</v>
      </c>
      <c r="K36" s="103">
        <f t="shared" si="2"/>
        <v>0</v>
      </c>
      <c r="L36" s="103">
        <f t="shared" si="3"/>
        <v>0</v>
      </c>
      <c r="M36" s="74">
        <v>0</v>
      </c>
      <c r="N36" s="104">
        <f t="shared" si="4"/>
        <v>0</v>
      </c>
    </row>
    <row r="37" spans="1:15" ht="14.25" customHeight="1">
      <c r="A37" s="156"/>
      <c r="B37" s="106" t="s">
        <v>38</v>
      </c>
      <c r="C37" s="74">
        <v>0</v>
      </c>
      <c r="D37" s="106">
        <v>0</v>
      </c>
      <c r="E37" s="106">
        <v>0</v>
      </c>
      <c r="F37" s="106">
        <v>0</v>
      </c>
      <c r="G37" s="103">
        <f t="shared" si="1"/>
        <v>0</v>
      </c>
      <c r="H37" s="74">
        <v>0</v>
      </c>
      <c r="I37" s="74">
        <v>0</v>
      </c>
      <c r="J37" s="74">
        <v>0</v>
      </c>
      <c r="K37" s="103">
        <f t="shared" si="2"/>
        <v>0</v>
      </c>
      <c r="L37" s="103">
        <f t="shared" si="3"/>
        <v>0</v>
      </c>
      <c r="M37" s="106">
        <v>0</v>
      </c>
      <c r="N37" s="104">
        <f t="shared" si="4"/>
        <v>0</v>
      </c>
      <c r="O37" s="11"/>
    </row>
    <row r="38" spans="1:15" ht="14.25" customHeight="1">
      <c r="A38" s="63" t="s">
        <v>35</v>
      </c>
      <c r="B38" s="106" t="s">
        <v>16</v>
      </c>
      <c r="C38" s="103">
        <f t="shared" ref="C38:K39" si="5">C4+C12+C14+C16+C18+C20+C22+C24+C26+C28+C30+C32+C34+C36</f>
        <v>4559.42</v>
      </c>
      <c r="D38" s="103">
        <f t="shared" si="5"/>
        <v>3627.9700000000007</v>
      </c>
      <c r="E38" s="103">
        <f t="shared" si="5"/>
        <v>3.8400000000000003</v>
      </c>
      <c r="F38" s="103">
        <f t="shared" si="5"/>
        <v>3.0100000000000002</v>
      </c>
      <c r="G38" s="103">
        <f t="shared" si="5"/>
        <v>8194.2400000000016</v>
      </c>
      <c r="H38" s="103">
        <f t="shared" si="5"/>
        <v>1923.91</v>
      </c>
      <c r="I38" s="103">
        <f t="shared" si="5"/>
        <v>98.25</v>
      </c>
      <c r="J38" s="103">
        <f t="shared" si="5"/>
        <v>327.60000000000002</v>
      </c>
      <c r="K38" s="103">
        <f>K4+K12+K14+K16+K18+K20+K22+K24+K26+K28+K30+K32+K34+K36</f>
        <v>2349.7599999999998</v>
      </c>
      <c r="L38" s="103">
        <f t="shared" si="3"/>
        <v>10544.000000000002</v>
      </c>
      <c r="M38" s="103">
        <f>M4+M12+M14+M16+M18+M20+M22+M24+M26+M28+M30+M32+M34+M36</f>
        <v>60.32</v>
      </c>
      <c r="N38" s="104">
        <f>N4+N12+N14+N16+N18+N20+N22+N24+N26+N28+N30+N32+N34+N36</f>
        <v>10604.32</v>
      </c>
      <c r="O38" s="12"/>
    </row>
    <row r="39" spans="1:15" ht="14.25" customHeight="1">
      <c r="A39" s="23"/>
      <c r="B39" s="106" t="s">
        <v>38</v>
      </c>
      <c r="C39" s="103">
        <f>C5+C13+C15+C17+C19+C21+C23+C25+C27+C29+C31+C33+C35+C37</f>
        <v>575602</v>
      </c>
      <c r="D39" s="103">
        <f>D5+D13+D15+D17+D19+D21+D23+D25+D27+D29+D31+D33+D35+D37</f>
        <v>264263</v>
      </c>
      <c r="E39" s="103">
        <f t="shared" si="5"/>
        <v>39</v>
      </c>
      <c r="F39" s="103">
        <f t="shared" si="5"/>
        <v>332</v>
      </c>
      <c r="G39" s="103">
        <f t="shared" si="5"/>
        <v>840236</v>
      </c>
      <c r="H39" s="103">
        <f>H5+H13+H15+H17+H19+H21+H23+H25+H27+H29+H31+H33+H35+H37</f>
        <v>315215.76</v>
      </c>
      <c r="I39" s="103">
        <f t="shared" si="5"/>
        <v>15456</v>
      </c>
      <c r="J39" s="103">
        <f t="shared" si="5"/>
        <v>80948</v>
      </c>
      <c r="K39" s="103">
        <f t="shared" si="5"/>
        <v>411619.76</v>
      </c>
      <c r="L39" s="103">
        <f t="shared" si="3"/>
        <v>1251855.76</v>
      </c>
      <c r="M39" s="103">
        <f>M5+M13+M15+M17+M19+M21+M23+M25+M27+M29+M31+M33+M35+M37</f>
        <v>9611</v>
      </c>
      <c r="N39" s="104">
        <f>N5+N13+N15+N17+N19+N21+N23+N25+N27+N29+N31+N33+N35+N37</f>
        <v>1261466.76</v>
      </c>
      <c r="O39" s="12"/>
    </row>
    <row r="40" spans="1:15">
      <c r="B40" s="10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9"/>
      <c r="O40" s="11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honeticPr fontId="0" type="noConversion"/>
  <pageMargins left="0.17" right="0.17" top="0.22" bottom="0.17" header="0.17" footer="0.17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P40"/>
  <sheetViews>
    <sheetView zoomScale="85" zoomScaleNormal="85" workbookViewId="0">
      <selection activeCell="O45" sqref="O45"/>
    </sheetView>
  </sheetViews>
  <sheetFormatPr defaultRowHeight="15"/>
  <cols>
    <col min="1" max="1" width="33" style="10" customWidth="1"/>
    <col min="2" max="2" width="4" style="10" customWidth="1"/>
    <col min="3" max="3" width="8" style="10" customWidth="1"/>
    <col min="4" max="4" width="6.85546875" style="10" customWidth="1"/>
    <col min="5" max="5" width="6.28515625" style="10" customWidth="1"/>
    <col min="6" max="6" width="5.85546875" style="10" customWidth="1"/>
    <col min="7" max="7" width="12.5703125" style="10" customWidth="1"/>
    <col min="8" max="8" width="8" style="10" customWidth="1"/>
    <col min="9" max="9" width="7.42578125" style="10" customWidth="1"/>
    <col min="10" max="10" width="6.85546875" style="10" customWidth="1"/>
    <col min="11" max="11" width="11.28515625" style="10" customWidth="1"/>
    <col min="12" max="12" width="7.85546875" style="10" customWidth="1"/>
    <col min="13" max="13" width="10.140625" style="10" customWidth="1"/>
    <col min="14" max="14" width="12.28515625" style="38" customWidth="1"/>
    <col min="15" max="16384" width="9.140625" style="10"/>
  </cols>
  <sheetData>
    <row r="1" spans="1:14" ht="13.5" customHeight="1">
      <c r="A1" s="13" t="s">
        <v>63</v>
      </c>
    </row>
    <row r="2" spans="1:14" ht="12.75" customHeight="1">
      <c r="A2" s="61" t="s">
        <v>0</v>
      </c>
      <c r="B2" s="106"/>
      <c r="C2" s="158" t="s">
        <v>1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04" t="s">
        <v>2</v>
      </c>
    </row>
    <row r="3" spans="1:14" ht="25.5" customHeight="1">
      <c r="A3" s="61" t="s">
        <v>3</v>
      </c>
      <c r="B3" s="106"/>
      <c r="C3" s="106" t="s">
        <v>4</v>
      </c>
      <c r="D3" s="106" t="s">
        <v>5</v>
      </c>
      <c r="E3" s="106" t="s">
        <v>6</v>
      </c>
      <c r="F3" s="106" t="s">
        <v>7</v>
      </c>
      <c r="G3" s="106" t="s">
        <v>8</v>
      </c>
      <c r="H3" s="106" t="s">
        <v>9</v>
      </c>
      <c r="I3" s="106" t="s">
        <v>10</v>
      </c>
      <c r="J3" s="106" t="s">
        <v>11</v>
      </c>
      <c r="K3" s="106" t="s">
        <v>12</v>
      </c>
      <c r="L3" s="106" t="s">
        <v>13</v>
      </c>
      <c r="M3" s="106" t="s">
        <v>14</v>
      </c>
      <c r="N3" s="117"/>
    </row>
    <row r="4" spans="1:14" ht="14.25" customHeight="1">
      <c r="A4" s="62" t="s">
        <v>15</v>
      </c>
      <c r="B4" s="106" t="s">
        <v>16</v>
      </c>
      <c r="C4" s="103">
        <f t="shared" ref="C4:F5" si="0">C6+C8+C10</f>
        <v>1748.3600000000004</v>
      </c>
      <c r="D4" s="103">
        <f t="shared" si="0"/>
        <v>1355.2499999999998</v>
      </c>
      <c r="E4" s="103">
        <f t="shared" si="0"/>
        <v>1.3</v>
      </c>
      <c r="F4" s="103">
        <f t="shared" si="0"/>
        <v>9.2199999999999989</v>
      </c>
      <c r="G4" s="103">
        <f>SUM(C4:F4)</f>
        <v>3114.13</v>
      </c>
      <c r="H4" s="103">
        <f>H6+H8+H10</f>
        <v>3133.37</v>
      </c>
      <c r="I4" s="103">
        <f>I6+I8</f>
        <v>120.93</v>
      </c>
      <c r="J4" s="103">
        <f>J6+J8</f>
        <v>674.72</v>
      </c>
      <c r="K4" s="103">
        <f>SUM(H4:J4)</f>
        <v>3929.0199999999995</v>
      </c>
      <c r="L4" s="103">
        <f>G4+K4</f>
        <v>7043.15</v>
      </c>
      <c r="M4" s="103">
        <f>M6+M8+M10</f>
        <v>2622.1500000000015</v>
      </c>
      <c r="N4" s="104">
        <f>SUM(L4:M4)</f>
        <v>9665.3000000000011</v>
      </c>
    </row>
    <row r="5" spans="1:14" ht="14.25" customHeight="1">
      <c r="A5" s="63"/>
      <c r="B5" s="106" t="s">
        <v>38</v>
      </c>
      <c r="C5" s="105">
        <f t="shared" si="0"/>
        <v>381960</v>
      </c>
      <c r="D5" s="105">
        <f t="shared" si="0"/>
        <v>314632</v>
      </c>
      <c r="E5" s="105">
        <f t="shared" si="0"/>
        <v>71</v>
      </c>
      <c r="F5" s="105">
        <f t="shared" si="0"/>
        <v>1347</v>
      </c>
      <c r="G5" s="105">
        <f>SUM(C5:F5)</f>
        <v>698010</v>
      </c>
      <c r="H5" s="105">
        <f>H7+H9+H11</f>
        <v>635640</v>
      </c>
      <c r="I5" s="105">
        <f>I7+I9+I11</f>
        <v>21755</v>
      </c>
      <c r="J5" s="105">
        <f>J7+J9+J11</f>
        <v>149757</v>
      </c>
      <c r="K5" s="105">
        <f>SUM(H5:J5)</f>
        <v>807152</v>
      </c>
      <c r="L5" s="105">
        <f>G5+K5</f>
        <v>1505162</v>
      </c>
      <c r="M5" s="105">
        <f>M7+M9+M11</f>
        <v>421028</v>
      </c>
      <c r="N5" s="104">
        <f>SUM(L5:M5)</f>
        <v>1926190</v>
      </c>
    </row>
    <row r="6" spans="1:14" ht="16.5" customHeight="1">
      <c r="A6" s="159" t="s">
        <v>39</v>
      </c>
      <c r="B6" s="106" t="s">
        <v>16</v>
      </c>
      <c r="C6" s="83">
        <v>981.78000000000009</v>
      </c>
      <c r="D6" s="83">
        <v>1012.3399999999999</v>
      </c>
      <c r="E6" s="83">
        <v>0</v>
      </c>
      <c r="F6" s="83">
        <v>7.2899999999999991</v>
      </c>
      <c r="G6" s="103">
        <f>SUM(C6:F6)</f>
        <v>2001.4099999999999</v>
      </c>
      <c r="H6" s="83">
        <v>2364.88</v>
      </c>
      <c r="I6" s="83">
        <v>96.7</v>
      </c>
      <c r="J6" s="83">
        <v>565.47</v>
      </c>
      <c r="K6" s="103">
        <f>SUM(H6:J6)</f>
        <v>3027.05</v>
      </c>
      <c r="L6" s="103">
        <f>G6+K6</f>
        <v>5028.46</v>
      </c>
      <c r="M6" s="83">
        <v>2200.5400000000013</v>
      </c>
      <c r="N6" s="117">
        <f>SUM(L6:M6)</f>
        <v>7229.0000000000018</v>
      </c>
    </row>
    <row r="7" spans="1:14" ht="15" customHeight="1">
      <c r="A7" s="159"/>
      <c r="B7" s="106" t="s">
        <v>38</v>
      </c>
      <c r="C7" s="83">
        <v>252168</v>
      </c>
      <c r="D7" s="83">
        <v>271109</v>
      </c>
      <c r="E7" s="83">
        <v>0</v>
      </c>
      <c r="F7" s="83">
        <v>1223</v>
      </c>
      <c r="G7" s="105">
        <f>SUM(C7:F7)</f>
        <v>524500</v>
      </c>
      <c r="H7" s="83">
        <v>530764</v>
      </c>
      <c r="I7" s="83">
        <v>20684</v>
      </c>
      <c r="J7" s="83">
        <v>142169</v>
      </c>
      <c r="K7" s="105">
        <f>SUM(H7:J7)</f>
        <v>693617</v>
      </c>
      <c r="L7" s="105">
        <f>G7+K7</f>
        <v>1218117</v>
      </c>
      <c r="M7" s="83">
        <v>401083</v>
      </c>
      <c r="N7" s="117">
        <f>SUM(L7:M7)</f>
        <v>1619200</v>
      </c>
    </row>
    <row r="8" spans="1:14" ht="27.75" customHeight="1">
      <c r="A8" s="159" t="s">
        <v>40</v>
      </c>
      <c r="B8" s="106" t="s">
        <v>16</v>
      </c>
      <c r="C8" s="83">
        <v>337.53000000000026</v>
      </c>
      <c r="D8" s="83">
        <v>236.35999999999999</v>
      </c>
      <c r="E8" s="83">
        <v>1.3</v>
      </c>
      <c r="F8" s="83">
        <v>1.93</v>
      </c>
      <c r="G8" s="103">
        <f t="shared" ref="G8:G37" si="1">SUM(C8:F8)</f>
        <v>577.12000000000012</v>
      </c>
      <c r="H8" s="83">
        <v>380.1699999999999</v>
      </c>
      <c r="I8" s="83">
        <v>24.229999999999997</v>
      </c>
      <c r="J8" s="83">
        <v>109.24999999999997</v>
      </c>
      <c r="K8" s="103">
        <f t="shared" ref="K8:K37" si="2">SUM(H8:J8)</f>
        <v>513.64999999999986</v>
      </c>
      <c r="L8" s="103">
        <f t="shared" ref="L8:L37" si="3">G8+K8</f>
        <v>1090.77</v>
      </c>
      <c r="M8" s="83">
        <v>421.61000000000007</v>
      </c>
      <c r="N8" s="117">
        <f t="shared" ref="N8:N37" si="4">SUM(L8:M8)</f>
        <v>1512.38</v>
      </c>
    </row>
    <row r="9" spans="1:14" ht="14.25" customHeight="1">
      <c r="A9" s="159"/>
      <c r="B9" s="106" t="s">
        <v>38</v>
      </c>
      <c r="C9" s="83">
        <v>20564</v>
      </c>
      <c r="D9" s="83">
        <v>15730</v>
      </c>
      <c r="E9" s="83">
        <v>71</v>
      </c>
      <c r="F9" s="83">
        <v>124</v>
      </c>
      <c r="G9" s="105">
        <f t="shared" si="1"/>
        <v>36489</v>
      </c>
      <c r="H9" s="83">
        <v>23181</v>
      </c>
      <c r="I9" s="83">
        <v>1071</v>
      </c>
      <c r="J9" s="83">
        <v>7588</v>
      </c>
      <c r="K9" s="105">
        <f t="shared" si="2"/>
        <v>31840</v>
      </c>
      <c r="L9" s="105">
        <f t="shared" si="3"/>
        <v>68329</v>
      </c>
      <c r="M9" s="83">
        <v>19945</v>
      </c>
      <c r="N9" s="117">
        <f t="shared" si="4"/>
        <v>88274</v>
      </c>
    </row>
    <row r="10" spans="1:14" ht="13.5" customHeight="1">
      <c r="A10" s="159" t="s">
        <v>41</v>
      </c>
      <c r="B10" s="106" t="s">
        <v>16</v>
      </c>
      <c r="C10" s="83">
        <v>429.05</v>
      </c>
      <c r="D10" s="83">
        <v>106.55000000000001</v>
      </c>
      <c r="E10" s="83">
        <v>0</v>
      </c>
      <c r="F10" s="83">
        <v>0</v>
      </c>
      <c r="G10" s="103">
        <f t="shared" si="1"/>
        <v>535.6</v>
      </c>
      <c r="H10" s="83">
        <v>388.31999999999994</v>
      </c>
      <c r="I10" s="83">
        <v>0</v>
      </c>
      <c r="J10" s="83">
        <v>0</v>
      </c>
      <c r="K10" s="103">
        <f t="shared" si="2"/>
        <v>388.31999999999994</v>
      </c>
      <c r="L10" s="103">
        <f t="shared" si="3"/>
        <v>923.92</v>
      </c>
      <c r="M10" s="83">
        <v>0</v>
      </c>
      <c r="N10" s="117">
        <f t="shared" si="4"/>
        <v>923.92</v>
      </c>
    </row>
    <row r="11" spans="1:14" ht="13.5" customHeight="1">
      <c r="A11" s="159"/>
      <c r="B11" s="106" t="s">
        <v>38</v>
      </c>
      <c r="C11" s="83">
        <v>109228</v>
      </c>
      <c r="D11" s="83">
        <v>27793</v>
      </c>
      <c r="E11" s="83">
        <v>0</v>
      </c>
      <c r="F11" s="83">
        <v>0</v>
      </c>
      <c r="G11" s="105">
        <f t="shared" si="1"/>
        <v>137021</v>
      </c>
      <c r="H11" s="83">
        <v>81695</v>
      </c>
      <c r="I11" s="83">
        <v>0</v>
      </c>
      <c r="J11" s="83">
        <v>0</v>
      </c>
      <c r="K11" s="105">
        <f t="shared" si="2"/>
        <v>81695</v>
      </c>
      <c r="L11" s="105">
        <f t="shared" si="3"/>
        <v>218716</v>
      </c>
      <c r="M11" s="83">
        <v>0</v>
      </c>
      <c r="N11" s="117">
        <f t="shared" si="4"/>
        <v>218716</v>
      </c>
    </row>
    <row r="12" spans="1:14" ht="13.5" customHeight="1">
      <c r="A12" s="62" t="s">
        <v>21</v>
      </c>
      <c r="B12" s="106" t="s">
        <v>16</v>
      </c>
      <c r="C12" s="83">
        <v>978.62999999999977</v>
      </c>
      <c r="D12" s="83">
        <v>1121.3600000000008</v>
      </c>
      <c r="E12" s="83">
        <v>4.9800000000000004</v>
      </c>
      <c r="F12" s="83">
        <v>8.8099999999999987</v>
      </c>
      <c r="G12" s="103">
        <f t="shared" si="1"/>
        <v>2113.7800000000007</v>
      </c>
      <c r="H12" s="83">
        <v>1812.86</v>
      </c>
      <c r="I12" s="83">
        <v>61.029999999999994</v>
      </c>
      <c r="J12" s="83">
        <v>139.71000000000004</v>
      </c>
      <c r="K12" s="103">
        <f t="shared" si="2"/>
        <v>2013.6</v>
      </c>
      <c r="L12" s="103">
        <f t="shared" si="3"/>
        <v>4127.380000000001</v>
      </c>
      <c r="M12" s="83">
        <v>219.34000000000009</v>
      </c>
      <c r="N12" s="104">
        <f t="shared" si="4"/>
        <v>4346.7200000000012</v>
      </c>
    </row>
    <row r="13" spans="1:14" ht="13.5" customHeight="1">
      <c r="A13" s="23" t="s">
        <v>37</v>
      </c>
      <c r="B13" s="106" t="s">
        <v>38</v>
      </c>
      <c r="C13" s="83">
        <v>34226</v>
      </c>
      <c r="D13" s="83">
        <v>37373</v>
      </c>
      <c r="E13" s="83">
        <v>44</v>
      </c>
      <c r="F13" s="83">
        <v>252</v>
      </c>
      <c r="G13" s="105">
        <f t="shared" si="1"/>
        <v>71895</v>
      </c>
      <c r="H13" s="83">
        <v>52752</v>
      </c>
      <c r="I13" s="83">
        <v>2191</v>
      </c>
      <c r="J13" s="83">
        <v>3718</v>
      </c>
      <c r="K13" s="105">
        <f t="shared" si="2"/>
        <v>58661</v>
      </c>
      <c r="L13" s="105">
        <f t="shared" si="3"/>
        <v>130556</v>
      </c>
      <c r="M13" s="83">
        <v>6605</v>
      </c>
      <c r="N13" s="104">
        <f t="shared" si="4"/>
        <v>137161</v>
      </c>
    </row>
    <row r="14" spans="1:14" ht="13.5" customHeight="1">
      <c r="A14" s="156" t="s">
        <v>23</v>
      </c>
      <c r="B14" s="106" t="s">
        <v>16</v>
      </c>
      <c r="C14" s="83">
        <v>48.430000000000014</v>
      </c>
      <c r="D14" s="83">
        <v>62.010000000000005</v>
      </c>
      <c r="E14" s="83">
        <v>0</v>
      </c>
      <c r="F14" s="83">
        <v>2.5300000000000002</v>
      </c>
      <c r="G14" s="103">
        <f t="shared" si="1"/>
        <v>112.97000000000003</v>
      </c>
      <c r="H14" s="83">
        <v>73.419999999999987</v>
      </c>
      <c r="I14" s="83">
        <v>3.55</v>
      </c>
      <c r="J14" s="83">
        <v>21.39</v>
      </c>
      <c r="K14" s="103">
        <f t="shared" si="2"/>
        <v>98.359999999999985</v>
      </c>
      <c r="L14" s="103">
        <f t="shared" si="3"/>
        <v>211.33</v>
      </c>
      <c r="M14" s="83">
        <v>3.4299999999999997</v>
      </c>
      <c r="N14" s="104">
        <f t="shared" si="4"/>
        <v>214.76000000000002</v>
      </c>
    </row>
    <row r="15" spans="1:14" ht="13.5" customHeight="1">
      <c r="A15" s="156"/>
      <c r="B15" s="106" t="s">
        <v>38</v>
      </c>
      <c r="C15" s="83">
        <v>5235</v>
      </c>
      <c r="D15" s="83">
        <v>10640</v>
      </c>
      <c r="E15" s="83">
        <v>0</v>
      </c>
      <c r="F15" s="83">
        <v>258</v>
      </c>
      <c r="G15" s="105">
        <f t="shared" si="1"/>
        <v>16133</v>
      </c>
      <c r="H15" s="83">
        <v>8407</v>
      </c>
      <c r="I15" s="83">
        <v>422</v>
      </c>
      <c r="J15" s="83">
        <v>3243</v>
      </c>
      <c r="K15" s="105">
        <f t="shared" si="2"/>
        <v>12072</v>
      </c>
      <c r="L15" s="105">
        <f t="shared" si="3"/>
        <v>28205</v>
      </c>
      <c r="M15" s="83">
        <v>755</v>
      </c>
      <c r="N15" s="104">
        <f t="shared" si="4"/>
        <v>28960</v>
      </c>
    </row>
    <row r="16" spans="1:14" ht="13.5" customHeight="1">
      <c r="A16" s="156" t="s">
        <v>24</v>
      </c>
      <c r="B16" s="106" t="s">
        <v>16</v>
      </c>
      <c r="C16" s="83">
        <v>1425.5200000000011</v>
      </c>
      <c r="D16" s="83">
        <v>734.57</v>
      </c>
      <c r="E16" s="83">
        <v>8.879999999999999</v>
      </c>
      <c r="F16" s="83">
        <v>34.510000000000005</v>
      </c>
      <c r="G16" s="103">
        <f t="shared" si="1"/>
        <v>2203.4800000000014</v>
      </c>
      <c r="H16" s="83">
        <v>773.46</v>
      </c>
      <c r="I16" s="83">
        <v>40.440000000000005</v>
      </c>
      <c r="J16" s="83">
        <v>95.369999999999962</v>
      </c>
      <c r="K16" s="103">
        <f t="shared" si="2"/>
        <v>909.2700000000001</v>
      </c>
      <c r="L16" s="103">
        <f t="shared" si="3"/>
        <v>3112.7500000000014</v>
      </c>
      <c r="M16" s="83">
        <v>190.86999999999998</v>
      </c>
      <c r="N16" s="104">
        <f t="shared" si="4"/>
        <v>3303.6200000000013</v>
      </c>
    </row>
    <row r="17" spans="1:15" ht="13.5" customHeight="1">
      <c r="A17" s="156"/>
      <c r="B17" s="106" t="s">
        <v>38</v>
      </c>
      <c r="C17" s="83">
        <v>27488</v>
      </c>
      <c r="D17" s="83">
        <v>17866</v>
      </c>
      <c r="E17" s="83">
        <v>167</v>
      </c>
      <c r="F17" s="83">
        <v>855</v>
      </c>
      <c r="G17" s="105">
        <f t="shared" si="1"/>
        <v>46376</v>
      </c>
      <c r="H17" s="83">
        <v>15723</v>
      </c>
      <c r="I17" s="83">
        <v>685</v>
      </c>
      <c r="J17" s="83">
        <v>1877</v>
      </c>
      <c r="K17" s="105">
        <f t="shared" si="2"/>
        <v>18285</v>
      </c>
      <c r="L17" s="105">
        <f t="shared" si="3"/>
        <v>64661</v>
      </c>
      <c r="M17" s="83">
        <v>3323</v>
      </c>
      <c r="N17" s="104">
        <f t="shared" si="4"/>
        <v>67984</v>
      </c>
    </row>
    <row r="18" spans="1:15" ht="13.5" customHeight="1">
      <c r="A18" s="157" t="s">
        <v>42</v>
      </c>
      <c r="B18" s="106" t="s">
        <v>16</v>
      </c>
      <c r="C18" s="83">
        <v>4.42</v>
      </c>
      <c r="D18" s="83">
        <v>4.37</v>
      </c>
      <c r="E18" s="83">
        <v>0</v>
      </c>
      <c r="F18" s="83">
        <v>0</v>
      </c>
      <c r="G18" s="103">
        <f t="shared" si="1"/>
        <v>8.7899999999999991</v>
      </c>
      <c r="H18" s="83">
        <v>4.32</v>
      </c>
      <c r="I18" s="83">
        <v>0</v>
      </c>
      <c r="J18" s="83">
        <v>0</v>
      </c>
      <c r="K18" s="103">
        <f t="shared" si="2"/>
        <v>4.32</v>
      </c>
      <c r="L18" s="103">
        <f t="shared" si="3"/>
        <v>13.11</v>
      </c>
      <c r="M18" s="83">
        <v>0.5</v>
      </c>
      <c r="N18" s="104">
        <f t="shared" si="4"/>
        <v>13.61</v>
      </c>
    </row>
    <row r="19" spans="1:15" ht="13.5" customHeight="1">
      <c r="A19" s="157"/>
      <c r="B19" s="106" t="s">
        <v>38</v>
      </c>
      <c r="C19" s="83">
        <v>854</v>
      </c>
      <c r="D19" s="83">
        <v>620</v>
      </c>
      <c r="E19" s="83">
        <v>0</v>
      </c>
      <c r="F19" s="83">
        <v>0</v>
      </c>
      <c r="G19" s="103">
        <f t="shared" si="1"/>
        <v>1474</v>
      </c>
      <c r="H19" s="83">
        <v>428</v>
      </c>
      <c r="I19" s="83">
        <v>0</v>
      </c>
      <c r="J19" s="83">
        <v>0</v>
      </c>
      <c r="K19" s="103">
        <f t="shared" si="2"/>
        <v>428</v>
      </c>
      <c r="L19" s="103">
        <f t="shared" si="3"/>
        <v>1902</v>
      </c>
      <c r="M19" s="83">
        <v>114</v>
      </c>
      <c r="N19" s="104">
        <f t="shared" si="4"/>
        <v>2016</v>
      </c>
    </row>
    <row r="20" spans="1:15" ht="13.5" customHeight="1">
      <c r="A20" s="157" t="s">
        <v>43</v>
      </c>
      <c r="B20" s="106" t="s">
        <v>16</v>
      </c>
      <c r="C20" s="83">
        <v>0</v>
      </c>
      <c r="D20" s="83">
        <v>0</v>
      </c>
      <c r="E20" s="83">
        <v>0</v>
      </c>
      <c r="F20" s="83">
        <v>0</v>
      </c>
      <c r="G20" s="103">
        <f t="shared" si="1"/>
        <v>0</v>
      </c>
      <c r="H20" s="83">
        <v>0</v>
      </c>
      <c r="I20" s="83">
        <v>0</v>
      </c>
      <c r="J20" s="83">
        <v>0</v>
      </c>
      <c r="K20" s="103">
        <f t="shared" si="2"/>
        <v>0</v>
      </c>
      <c r="L20" s="103">
        <f t="shared" si="3"/>
        <v>0</v>
      </c>
      <c r="M20" s="83">
        <v>0</v>
      </c>
      <c r="N20" s="104">
        <f t="shared" si="4"/>
        <v>0</v>
      </c>
      <c r="O20" s="11"/>
    </row>
    <row r="21" spans="1:15" ht="13.5" customHeight="1">
      <c r="A21" s="157"/>
      <c r="B21" s="106" t="s">
        <v>38</v>
      </c>
      <c r="C21" s="83">
        <v>0</v>
      </c>
      <c r="D21" s="83">
        <v>0</v>
      </c>
      <c r="E21" s="83">
        <v>0</v>
      </c>
      <c r="F21" s="83">
        <v>0</v>
      </c>
      <c r="G21" s="103">
        <f t="shared" si="1"/>
        <v>0</v>
      </c>
      <c r="H21" s="83">
        <v>0</v>
      </c>
      <c r="I21" s="83">
        <v>0</v>
      </c>
      <c r="J21" s="83">
        <v>0</v>
      </c>
      <c r="K21" s="103">
        <f t="shared" si="2"/>
        <v>0</v>
      </c>
      <c r="L21" s="103">
        <f t="shared" si="3"/>
        <v>0</v>
      </c>
      <c r="M21" s="83">
        <v>0</v>
      </c>
      <c r="N21" s="104">
        <f t="shared" si="4"/>
        <v>0</v>
      </c>
      <c r="O21" s="11"/>
    </row>
    <row r="22" spans="1:15" ht="13.5" customHeight="1">
      <c r="A22" s="62" t="s">
        <v>27</v>
      </c>
      <c r="B22" s="106" t="s">
        <v>16</v>
      </c>
      <c r="C22" s="83">
        <v>0.28000000000000003</v>
      </c>
      <c r="D22" s="83">
        <v>0.29000000000000004</v>
      </c>
      <c r="E22" s="83">
        <v>0</v>
      </c>
      <c r="F22" s="83">
        <v>0</v>
      </c>
      <c r="G22" s="103">
        <f t="shared" si="1"/>
        <v>0.57000000000000006</v>
      </c>
      <c r="H22" s="83">
        <v>1.44</v>
      </c>
      <c r="I22" s="83">
        <v>0</v>
      </c>
      <c r="J22" s="83">
        <v>0.05</v>
      </c>
      <c r="K22" s="103">
        <f t="shared" si="2"/>
        <v>1.49</v>
      </c>
      <c r="L22" s="103">
        <f t="shared" si="3"/>
        <v>2.06</v>
      </c>
      <c r="M22" s="83">
        <v>0</v>
      </c>
      <c r="N22" s="104">
        <f t="shared" si="4"/>
        <v>2.06</v>
      </c>
    </row>
    <row r="23" spans="1:15" ht="13.5" customHeight="1">
      <c r="A23" s="63"/>
      <c r="B23" s="106" t="s">
        <v>38</v>
      </c>
      <c r="C23" s="83">
        <v>31</v>
      </c>
      <c r="D23" s="83">
        <v>30</v>
      </c>
      <c r="E23" s="83">
        <v>0</v>
      </c>
      <c r="F23" s="83">
        <v>0</v>
      </c>
      <c r="G23" s="103">
        <f t="shared" si="1"/>
        <v>61</v>
      </c>
      <c r="H23" s="83">
        <v>228</v>
      </c>
      <c r="I23" s="83">
        <v>0</v>
      </c>
      <c r="J23" s="83">
        <v>19</v>
      </c>
      <c r="K23" s="103">
        <f t="shared" si="2"/>
        <v>247</v>
      </c>
      <c r="L23" s="103">
        <f t="shared" si="3"/>
        <v>308</v>
      </c>
      <c r="M23" s="83">
        <v>0</v>
      </c>
      <c r="N23" s="104">
        <f t="shared" si="4"/>
        <v>308</v>
      </c>
    </row>
    <row r="24" spans="1:15" ht="13.5" customHeight="1">
      <c r="A24" s="156" t="s">
        <v>28</v>
      </c>
      <c r="B24" s="106" t="s">
        <v>16</v>
      </c>
      <c r="C24" s="83">
        <v>75.09</v>
      </c>
      <c r="D24" s="83">
        <v>41.37</v>
      </c>
      <c r="E24" s="83">
        <v>0</v>
      </c>
      <c r="F24" s="83">
        <v>0</v>
      </c>
      <c r="G24" s="103">
        <f t="shared" si="1"/>
        <v>116.46000000000001</v>
      </c>
      <c r="H24" s="83">
        <v>52.5</v>
      </c>
      <c r="I24" s="83">
        <v>0</v>
      </c>
      <c r="J24" s="83">
        <v>0.74</v>
      </c>
      <c r="K24" s="103">
        <f t="shared" si="2"/>
        <v>53.24</v>
      </c>
      <c r="L24" s="103">
        <f t="shared" si="3"/>
        <v>169.70000000000002</v>
      </c>
      <c r="M24" s="83">
        <v>2.2800000000000002</v>
      </c>
      <c r="N24" s="104">
        <f t="shared" si="4"/>
        <v>171.98000000000002</v>
      </c>
    </row>
    <row r="25" spans="1:15" ht="13.5" customHeight="1">
      <c r="A25" s="156"/>
      <c r="B25" s="106" t="s">
        <v>38</v>
      </c>
      <c r="C25" s="83">
        <v>111</v>
      </c>
      <c r="D25" s="83">
        <v>88</v>
      </c>
      <c r="E25" s="83">
        <v>0</v>
      </c>
      <c r="F25" s="83">
        <v>0</v>
      </c>
      <c r="G25" s="105">
        <f t="shared" si="1"/>
        <v>199</v>
      </c>
      <c r="H25" s="83">
        <v>280</v>
      </c>
      <c r="I25" s="83">
        <v>0</v>
      </c>
      <c r="J25" s="83">
        <v>4</v>
      </c>
      <c r="K25" s="105">
        <f t="shared" si="2"/>
        <v>284</v>
      </c>
      <c r="L25" s="105">
        <f t="shared" si="3"/>
        <v>483</v>
      </c>
      <c r="M25" s="83">
        <v>136</v>
      </c>
      <c r="N25" s="104">
        <f t="shared" si="4"/>
        <v>619</v>
      </c>
    </row>
    <row r="26" spans="1:15" ht="13.5" customHeight="1">
      <c r="A26" s="156" t="s">
        <v>29</v>
      </c>
      <c r="B26" s="106" t="s">
        <v>16</v>
      </c>
      <c r="C26" s="83">
        <v>0</v>
      </c>
      <c r="D26" s="83">
        <v>0</v>
      </c>
      <c r="E26" s="83">
        <v>0</v>
      </c>
      <c r="F26" s="83">
        <v>0</v>
      </c>
      <c r="G26" s="103">
        <f t="shared" si="1"/>
        <v>0</v>
      </c>
      <c r="H26" s="83">
        <v>0</v>
      </c>
      <c r="I26" s="83">
        <v>0</v>
      </c>
      <c r="J26" s="83">
        <v>0</v>
      </c>
      <c r="K26" s="103">
        <f t="shared" si="2"/>
        <v>0</v>
      </c>
      <c r="L26" s="103">
        <f t="shared" si="3"/>
        <v>0</v>
      </c>
      <c r="M26" s="83">
        <v>0</v>
      </c>
      <c r="N26" s="104">
        <f t="shared" si="4"/>
        <v>0</v>
      </c>
    </row>
    <row r="27" spans="1:15" ht="13.5" customHeight="1">
      <c r="A27" s="156"/>
      <c r="B27" s="106" t="s">
        <v>38</v>
      </c>
      <c r="C27" s="83">
        <v>0</v>
      </c>
      <c r="D27" s="83">
        <v>0</v>
      </c>
      <c r="E27" s="83">
        <v>0</v>
      </c>
      <c r="F27" s="83">
        <v>0</v>
      </c>
      <c r="G27" s="103">
        <f t="shared" si="1"/>
        <v>0</v>
      </c>
      <c r="H27" s="83">
        <v>0</v>
      </c>
      <c r="I27" s="83">
        <v>0</v>
      </c>
      <c r="J27" s="83">
        <v>0</v>
      </c>
      <c r="K27" s="103">
        <f t="shared" si="2"/>
        <v>0</v>
      </c>
      <c r="L27" s="103">
        <f t="shared" si="3"/>
        <v>0</v>
      </c>
      <c r="M27" s="83">
        <v>0</v>
      </c>
      <c r="N27" s="104">
        <f t="shared" si="4"/>
        <v>0</v>
      </c>
    </row>
    <row r="28" spans="1:15" ht="13.5" customHeight="1">
      <c r="A28" s="156" t="s">
        <v>30</v>
      </c>
      <c r="B28" s="106" t="s">
        <v>16</v>
      </c>
      <c r="C28" s="83">
        <v>0</v>
      </c>
      <c r="D28" s="83">
        <v>0</v>
      </c>
      <c r="E28" s="83">
        <v>0</v>
      </c>
      <c r="F28" s="83">
        <v>0</v>
      </c>
      <c r="G28" s="103">
        <f t="shared" si="1"/>
        <v>0</v>
      </c>
      <c r="H28" s="83">
        <v>0</v>
      </c>
      <c r="I28" s="83">
        <v>0</v>
      </c>
      <c r="J28" s="83">
        <v>0</v>
      </c>
      <c r="K28" s="103">
        <f t="shared" si="2"/>
        <v>0</v>
      </c>
      <c r="L28" s="103">
        <f t="shared" si="3"/>
        <v>0</v>
      </c>
      <c r="M28" s="83">
        <v>0</v>
      </c>
      <c r="N28" s="104">
        <f t="shared" si="4"/>
        <v>0</v>
      </c>
    </row>
    <row r="29" spans="1:15" ht="13.5" customHeight="1">
      <c r="A29" s="156"/>
      <c r="B29" s="106" t="s">
        <v>38</v>
      </c>
      <c r="C29" s="83">
        <v>0</v>
      </c>
      <c r="D29" s="83">
        <v>0</v>
      </c>
      <c r="E29" s="83">
        <v>0</v>
      </c>
      <c r="F29" s="83">
        <v>0</v>
      </c>
      <c r="G29" s="103">
        <f t="shared" si="1"/>
        <v>0</v>
      </c>
      <c r="H29" s="83">
        <v>0</v>
      </c>
      <c r="I29" s="83">
        <v>0</v>
      </c>
      <c r="J29" s="83">
        <v>0</v>
      </c>
      <c r="K29" s="103">
        <f t="shared" si="2"/>
        <v>0</v>
      </c>
      <c r="L29" s="103">
        <f t="shared" si="3"/>
        <v>0</v>
      </c>
      <c r="M29" s="83">
        <v>0</v>
      </c>
      <c r="N29" s="104">
        <f t="shared" si="4"/>
        <v>0</v>
      </c>
    </row>
    <row r="30" spans="1:15" ht="13.5" customHeight="1">
      <c r="A30" s="156" t="s">
        <v>31</v>
      </c>
      <c r="B30" s="106" t="s">
        <v>16</v>
      </c>
      <c r="C30" s="83">
        <v>11.59</v>
      </c>
      <c r="D30" s="83">
        <v>7.87</v>
      </c>
      <c r="E30" s="83">
        <v>0.15</v>
      </c>
      <c r="F30" s="83">
        <v>0.22</v>
      </c>
      <c r="G30" s="103">
        <f t="shared" si="1"/>
        <v>19.829999999999998</v>
      </c>
      <c r="H30" s="83">
        <v>13.160000000000002</v>
      </c>
      <c r="I30" s="83">
        <v>0.62</v>
      </c>
      <c r="J30" s="83">
        <v>6.8900000000000006</v>
      </c>
      <c r="K30" s="103">
        <f t="shared" si="2"/>
        <v>20.67</v>
      </c>
      <c r="L30" s="103">
        <f t="shared" si="3"/>
        <v>40.5</v>
      </c>
      <c r="M30" s="83">
        <v>9.9499999999999993</v>
      </c>
      <c r="N30" s="104">
        <f t="shared" si="4"/>
        <v>50.45</v>
      </c>
    </row>
    <row r="31" spans="1:15" ht="13.5" customHeight="1">
      <c r="A31" s="156"/>
      <c r="B31" s="106" t="s">
        <v>38</v>
      </c>
      <c r="C31" s="83">
        <v>2574</v>
      </c>
      <c r="D31" s="83">
        <v>2041</v>
      </c>
      <c r="E31" s="83">
        <v>17</v>
      </c>
      <c r="F31" s="83">
        <v>49</v>
      </c>
      <c r="G31" s="103">
        <f t="shared" si="1"/>
        <v>4681</v>
      </c>
      <c r="H31" s="83">
        <v>1155</v>
      </c>
      <c r="I31" s="83">
        <v>116</v>
      </c>
      <c r="J31" s="83">
        <v>751</v>
      </c>
      <c r="K31" s="103">
        <f t="shared" si="2"/>
        <v>2022</v>
      </c>
      <c r="L31" s="103">
        <f t="shared" si="3"/>
        <v>6703</v>
      </c>
      <c r="M31" s="83">
        <v>1120</v>
      </c>
      <c r="N31" s="104">
        <f t="shared" si="4"/>
        <v>7823</v>
      </c>
    </row>
    <row r="32" spans="1:15" ht="13.5" customHeight="1">
      <c r="A32" s="156" t="s">
        <v>32</v>
      </c>
      <c r="B32" s="106" t="s">
        <v>16</v>
      </c>
      <c r="C32" s="83">
        <v>0</v>
      </c>
      <c r="D32" s="83">
        <v>0</v>
      </c>
      <c r="E32" s="83">
        <v>0</v>
      </c>
      <c r="F32" s="83">
        <v>0</v>
      </c>
      <c r="G32" s="103">
        <f t="shared" si="1"/>
        <v>0</v>
      </c>
      <c r="H32" s="83">
        <v>0</v>
      </c>
      <c r="I32" s="83">
        <v>0</v>
      </c>
      <c r="J32" s="83">
        <v>0</v>
      </c>
      <c r="K32" s="103">
        <f t="shared" si="2"/>
        <v>0</v>
      </c>
      <c r="L32" s="103">
        <f t="shared" si="3"/>
        <v>0</v>
      </c>
      <c r="M32" s="83">
        <v>0</v>
      </c>
      <c r="N32" s="104">
        <f t="shared" si="4"/>
        <v>0</v>
      </c>
    </row>
    <row r="33" spans="1:16" ht="13.5" customHeight="1">
      <c r="A33" s="156"/>
      <c r="B33" s="106" t="s">
        <v>38</v>
      </c>
      <c r="C33" s="83">
        <v>0</v>
      </c>
      <c r="D33" s="83">
        <v>0</v>
      </c>
      <c r="E33" s="83">
        <v>0</v>
      </c>
      <c r="F33" s="83">
        <v>0</v>
      </c>
      <c r="G33" s="103">
        <f t="shared" si="1"/>
        <v>0</v>
      </c>
      <c r="H33" s="83">
        <v>0</v>
      </c>
      <c r="I33" s="83">
        <v>0</v>
      </c>
      <c r="J33" s="83">
        <v>0</v>
      </c>
      <c r="K33" s="103">
        <f t="shared" si="2"/>
        <v>0</v>
      </c>
      <c r="L33" s="103">
        <f t="shared" si="3"/>
        <v>0</v>
      </c>
      <c r="M33" s="83">
        <v>0</v>
      </c>
      <c r="N33" s="104">
        <f t="shared" si="4"/>
        <v>0</v>
      </c>
    </row>
    <row r="34" spans="1:16" ht="13.5" customHeight="1">
      <c r="A34" s="156" t="s">
        <v>33</v>
      </c>
      <c r="B34" s="106" t="s">
        <v>16</v>
      </c>
      <c r="C34" s="83">
        <v>13.11</v>
      </c>
      <c r="D34" s="83">
        <v>0.76</v>
      </c>
      <c r="E34" s="83">
        <v>0</v>
      </c>
      <c r="F34" s="83">
        <v>0</v>
      </c>
      <c r="G34" s="103">
        <f t="shared" si="1"/>
        <v>13.87</v>
      </c>
      <c r="H34" s="83">
        <v>1.3</v>
      </c>
      <c r="I34" s="83">
        <v>0</v>
      </c>
      <c r="J34" s="83">
        <v>0</v>
      </c>
      <c r="K34" s="103">
        <f t="shared" si="2"/>
        <v>1.3</v>
      </c>
      <c r="L34" s="103">
        <f t="shared" si="3"/>
        <v>15.17</v>
      </c>
      <c r="M34" s="83">
        <v>1.28</v>
      </c>
      <c r="N34" s="104">
        <f t="shared" si="4"/>
        <v>16.45</v>
      </c>
    </row>
    <row r="35" spans="1:16" ht="13.5" customHeight="1">
      <c r="A35" s="156"/>
      <c r="B35" s="106" t="s">
        <v>38</v>
      </c>
      <c r="C35" s="83">
        <v>994.21</v>
      </c>
      <c r="D35" s="83">
        <v>179.89</v>
      </c>
      <c r="E35" s="83">
        <v>0</v>
      </c>
      <c r="F35" s="83">
        <v>0</v>
      </c>
      <c r="G35" s="105">
        <f t="shared" si="1"/>
        <v>1174.0999999999999</v>
      </c>
      <c r="H35" s="83">
        <v>292.37</v>
      </c>
      <c r="I35" s="83">
        <v>0</v>
      </c>
      <c r="J35" s="83">
        <v>0</v>
      </c>
      <c r="K35" s="105">
        <f t="shared" si="2"/>
        <v>292.37</v>
      </c>
      <c r="L35" s="105">
        <f t="shared" si="3"/>
        <v>1466.4699999999998</v>
      </c>
      <c r="M35" s="83">
        <v>126.66</v>
      </c>
      <c r="N35" s="104">
        <f t="shared" si="4"/>
        <v>1593.1299999999999</v>
      </c>
    </row>
    <row r="36" spans="1:16" ht="13.5" customHeight="1">
      <c r="A36" s="156" t="s">
        <v>34</v>
      </c>
      <c r="B36" s="106" t="s">
        <v>16</v>
      </c>
      <c r="C36" s="83">
        <v>37.990000000000009</v>
      </c>
      <c r="D36" s="83">
        <v>2.5300000000000002</v>
      </c>
      <c r="E36" s="83">
        <v>0</v>
      </c>
      <c r="F36" s="83">
        <v>0</v>
      </c>
      <c r="G36" s="103">
        <f t="shared" si="1"/>
        <v>40.52000000000001</v>
      </c>
      <c r="H36" s="83">
        <v>0.1</v>
      </c>
      <c r="I36" s="83">
        <v>0</v>
      </c>
      <c r="J36" s="83">
        <v>1</v>
      </c>
      <c r="K36" s="103">
        <f t="shared" si="2"/>
        <v>1.1000000000000001</v>
      </c>
      <c r="L36" s="103">
        <f t="shared" si="3"/>
        <v>41.620000000000012</v>
      </c>
      <c r="M36" s="83">
        <v>2.1300000000000003</v>
      </c>
      <c r="N36" s="104">
        <f t="shared" si="4"/>
        <v>43.750000000000014</v>
      </c>
    </row>
    <row r="37" spans="1:16" ht="13.5" customHeight="1">
      <c r="A37" s="156"/>
      <c r="B37" s="106" t="s">
        <v>38</v>
      </c>
      <c r="C37" s="83">
        <v>427.40999999999997</v>
      </c>
      <c r="D37" s="83">
        <v>189.65999999999997</v>
      </c>
      <c r="E37" s="83">
        <v>0</v>
      </c>
      <c r="F37" s="83">
        <v>0</v>
      </c>
      <c r="G37" s="105">
        <f t="shared" si="1"/>
        <v>617.06999999999994</v>
      </c>
      <c r="H37" s="83">
        <v>5.42</v>
      </c>
      <c r="I37" s="83">
        <v>0</v>
      </c>
      <c r="J37" s="83">
        <v>22.25</v>
      </c>
      <c r="K37" s="105">
        <f t="shared" si="2"/>
        <v>27.67</v>
      </c>
      <c r="L37" s="105">
        <f t="shared" si="3"/>
        <v>644.7399999999999</v>
      </c>
      <c r="M37" s="83">
        <v>97.12</v>
      </c>
      <c r="N37" s="104">
        <f t="shared" si="4"/>
        <v>741.8599999999999</v>
      </c>
      <c r="O37" s="11"/>
    </row>
    <row r="38" spans="1:16" ht="13.5" customHeight="1">
      <c r="A38" s="63" t="s">
        <v>35</v>
      </c>
      <c r="B38" s="106" t="s">
        <v>16</v>
      </c>
      <c r="C38" s="103">
        <f t="shared" ref="C38:L38" si="5">C4+C12+C14+C16+C18+C20+C22+C24+C26+C28+C30+C32+C34+C36</f>
        <v>4343.420000000001</v>
      </c>
      <c r="D38" s="103">
        <f t="shared" si="5"/>
        <v>3330.380000000001</v>
      </c>
      <c r="E38" s="103">
        <f t="shared" si="5"/>
        <v>15.31</v>
      </c>
      <c r="F38" s="103">
        <f t="shared" si="5"/>
        <v>55.290000000000006</v>
      </c>
      <c r="G38" s="103">
        <f t="shared" si="5"/>
        <v>7744.4000000000024</v>
      </c>
      <c r="H38" s="103">
        <f t="shared" si="5"/>
        <v>5865.9299999999994</v>
      </c>
      <c r="I38" s="103">
        <f t="shared" si="5"/>
        <v>226.57000000000002</v>
      </c>
      <c r="J38" s="103">
        <f t="shared" si="5"/>
        <v>939.87</v>
      </c>
      <c r="K38" s="103">
        <f>K4+K12+K14+K16+K18+K20+K22+K24+K26+K28+K30+K32+K34+K36</f>
        <v>7032.369999999999</v>
      </c>
      <c r="L38" s="103">
        <f t="shared" si="5"/>
        <v>14776.770000000004</v>
      </c>
      <c r="M38" s="103">
        <f>M4+M12+M14+M16+M18+M20+M22+M24+M26+M28+M30+M32+M34+M36</f>
        <v>3051.9300000000017</v>
      </c>
      <c r="N38" s="104">
        <f>N4+N12+N14+N16+N18+N20+N22+N24+N26+N28+N30+N32+N34+N36</f>
        <v>17828.700000000008</v>
      </c>
      <c r="O38" s="12"/>
      <c r="P38" s="127"/>
    </row>
    <row r="39" spans="1:16" ht="13.5" customHeight="1">
      <c r="A39" s="23"/>
      <c r="B39" s="106" t="s">
        <v>38</v>
      </c>
      <c r="C39" s="105">
        <f>C5+C13+C15+C17+C19+C21+C23+C25+C27+C29+C31+C33+C35+C37</f>
        <v>453900.62</v>
      </c>
      <c r="D39" s="105">
        <f>D5+D13+D15+D17+D19+D21+D23+D25+D27+D29+D31+D33+D35+D37</f>
        <v>383659.55</v>
      </c>
      <c r="E39" s="105">
        <f t="shared" ref="E39:L39" si="6">E5+E13+E15+E17+E19+E21+E23+E25+E27+E29+E31+E33+E35+E37</f>
        <v>299</v>
      </c>
      <c r="F39" s="105">
        <f t="shared" si="6"/>
        <v>2761</v>
      </c>
      <c r="G39" s="105">
        <f t="shared" si="6"/>
        <v>840620.16999999993</v>
      </c>
      <c r="H39" s="105">
        <f>H5+H13+H15+H17+H19+H21+H23+H25+H27+H29+H31+H33+H35+H37</f>
        <v>714910.79</v>
      </c>
      <c r="I39" s="105">
        <f t="shared" si="6"/>
        <v>25169</v>
      </c>
      <c r="J39" s="105">
        <f t="shared" si="6"/>
        <v>159391.25</v>
      </c>
      <c r="K39" s="105">
        <f t="shared" si="6"/>
        <v>899471.04</v>
      </c>
      <c r="L39" s="105">
        <f t="shared" si="6"/>
        <v>1740091.21</v>
      </c>
      <c r="M39" s="105">
        <f>M5+M13+M15+M17+M19+M21+M23+M25+M27+M29+M31+M33+M35+M37</f>
        <v>433304.77999999997</v>
      </c>
      <c r="N39" s="104">
        <f>N5+N13+N15+N17+N19+N21+N23+N25+N27+N29+N31+N33+N35+N37</f>
        <v>2173395.9899999998</v>
      </c>
      <c r="O39" s="12"/>
      <c r="P39" s="127"/>
    </row>
    <row r="40" spans="1:16"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O40" s="11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honeticPr fontId="0" type="noConversion"/>
  <pageMargins left="0.17" right="0.17" top="0.21" bottom="0.2" header="0.17" footer="0.17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O40"/>
  <sheetViews>
    <sheetView zoomScale="85" zoomScaleNormal="85" workbookViewId="0">
      <selection activeCell="R27" sqref="R27"/>
    </sheetView>
  </sheetViews>
  <sheetFormatPr defaultRowHeight="15"/>
  <cols>
    <col min="1" max="1" width="31.5703125" style="14" customWidth="1"/>
    <col min="2" max="2" width="4" style="14" customWidth="1"/>
    <col min="3" max="3" width="8.140625" style="14" customWidth="1"/>
    <col min="4" max="4" width="9.140625" style="14"/>
    <col min="5" max="5" width="5.85546875" style="14" customWidth="1"/>
    <col min="6" max="6" width="5.42578125" style="14" customWidth="1"/>
    <col min="7" max="7" width="12.140625" style="14" customWidth="1"/>
    <col min="8" max="8" width="9.140625" style="14"/>
    <col min="9" max="9" width="7.28515625" style="14" customWidth="1"/>
    <col min="10" max="10" width="9.140625" style="14"/>
    <col min="11" max="11" width="12.5703125" style="14" customWidth="1"/>
    <col min="12" max="12" width="7.85546875" style="14" customWidth="1"/>
    <col min="13" max="13" width="8.42578125" style="14" customWidth="1"/>
    <col min="14" max="14" width="11.85546875" style="37" customWidth="1"/>
    <col min="15" max="16384" width="9.140625" style="14"/>
  </cols>
  <sheetData>
    <row r="1" spans="1:14" ht="12.75" customHeight="1">
      <c r="A1" s="160" t="s">
        <v>64</v>
      </c>
      <c r="B1" s="161"/>
    </row>
    <row r="2" spans="1:14" ht="11.25" customHeight="1">
      <c r="A2" s="46" t="s">
        <v>0</v>
      </c>
      <c r="B2" s="87"/>
      <c r="C2" s="150" t="s">
        <v>1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90" t="s">
        <v>2</v>
      </c>
    </row>
    <row r="3" spans="1:14" ht="25.5" customHeight="1">
      <c r="A3" s="46" t="s">
        <v>3</v>
      </c>
      <c r="B3" s="87"/>
      <c r="C3" s="87" t="s">
        <v>4</v>
      </c>
      <c r="D3" s="87" t="s">
        <v>5</v>
      </c>
      <c r="E3" s="87" t="s">
        <v>6</v>
      </c>
      <c r="F3" s="87" t="s">
        <v>7</v>
      </c>
      <c r="G3" s="87" t="s">
        <v>8</v>
      </c>
      <c r="H3" s="87" t="s">
        <v>9</v>
      </c>
      <c r="I3" s="87" t="s">
        <v>10</v>
      </c>
      <c r="J3" s="87" t="s">
        <v>11</v>
      </c>
      <c r="K3" s="87" t="s">
        <v>12</v>
      </c>
      <c r="L3" s="87" t="s">
        <v>13</v>
      </c>
      <c r="M3" s="87" t="s">
        <v>14</v>
      </c>
      <c r="N3" s="88"/>
    </row>
    <row r="4" spans="1:14" ht="14.25" customHeight="1">
      <c r="A4" s="59" t="s">
        <v>15</v>
      </c>
      <c r="B4" s="87" t="s">
        <v>16</v>
      </c>
      <c r="C4" s="102">
        <f t="shared" ref="C4:F5" si="0">C6+C8+C10</f>
        <v>3235.2700000000009</v>
      </c>
      <c r="D4" s="102">
        <f t="shared" si="0"/>
        <v>1789.3799999999997</v>
      </c>
      <c r="E4" s="102">
        <f t="shared" si="0"/>
        <v>1.3</v>
      </c>
      <c r="F4" s="102">
        <f t="shared" si="0"/>
        <v>9.2199999999999989</v>
      </c>
      <c r="G4" s="102">
        <f>SUM(C4:F4)</f>
        <v>5035.170000000001</v>
      </c>
      <c r="H4" s="102">
        <f>H6+H8+H10</f>
        <v>4139.75</v>
      </c>
      <c r="I4" s="102">
        <f>I6+I8</f>
        <v>162.79999999999998</v>
      </c>
      <c r="J4" s="102">
        <f>J6+J8</f>
        <v>896.34</v>
      </c>
      <c r="K4" s="102">
        <f>SUM(H4:J4)</f>
        <v>5198.8900000000003</v>
      </c>
      <c r="L4" s="102">
        <f>G4+K4</f>
        <v>10234.060000000001</v>
      </c>
      <c r="M4" s="102">
        <f>M6+M8+M10</f>
        <v>2667.9600000000009</v>
      </c>
      <c r="N4" s="90">
        <f>SUM(L4:M4)</f>
        <v>12902.020000000002</v>
      </c>
    </row>
    <row r="5" spans="1:14" ht="14.25" customHeight="1">
      <c r="A5" s="60"/>
      <c r="B5" s="87" t="s">
        <v>17</v>
      </c>
      <c r="C5" s="115">
        <f t="shared" si="0"/>
        <v>830532</v>
      </c>
      <c r="D5" s="115">
        <f t="shared" si="0"/>
        <v>444181</v>
      </c>
      <c r="E5" s="115">
        <f t="shared" si="0"/>
        <v>71</v>
      </c>
      <c r="F5" s="115">
        <f t="shared" si="0"/>
        <v>1347</v>
      </c>
      <c r="G5" s="115">
        <f>SUM(C5:F5)</f>
        <v>1276131</v>
      </c>
      <c r="H5" s="115">
        <f>H7+H9+H11</f>
        <v>909496</v>
      </c>
      <c r="I5" s="115">
        <f>I7+I9+I11</f>
        <v>34082</v>
      </c>
      <c r="J5" s="115">
        <f>J7+J9+J11</f>
        <v>226793</v>
      </c>
      <c r="K5" s="115">
        <f>SUM(H5:J5)</f>
        <v>1170371</v>
      </c>
      <c r="L5" s="115">
        <f>G5+K5</f>
        <v>2446502</v>
      </c>
      <c r="M5" s="115">
        <f>M7+M9+M11</f>
        <v>430060</v>
      </c>
      <c r="N5" s="90">
        <f>SUM(L5:M5)</f>
        <v>2876562</v>
      </c>
    </row>
    <row r="6" spans="1:14" ht="13.5" customHeight="1">
      <c r="A6" s="149" t="s">
        <v>18</v>
      </c>
      <c r="B6" s="87" t="s">
        <v>16</v>
      </c>
      <c r="C6" s="74">
        <f ca="1">'Vidzeme valsts'!C6+'Vidzeme pārējie'!C6</f>
        <v>2378.2100000000005</v>
      </c>
      <c r="D6" s="74">
        <f ca="1">'Vidzeme valsts'!D6+'Vidzeme pārējie'!D6</f>
        <v>1442.9299999999998</v>
      </c>
      <c r="E6" s="74">
        <f ca="1">'Vidzeme valsts'!E6+'Vidzeme pārējie'!E6</f>
        <v>0</v>
      </c>
      <c r="F6" s="74">
        <f ca="1">'Vidzeme valsts'!F6+'Vidzeme pārējie'!F6</f>
        <v>7.2899999999999991</v>
      </c>
      <c r="G6" s="87">
        <f ca="1">SUM(C6:F6)</f>
        <v>3828.4300000000003</v>
      </c>
      <c r="H6" s="74">
        <f ca="1">'Vidzeme valsts'!H6+'Vidzeme pārējie'!H6</f>
        <v>3368.67</v>
      </c>
      <c r="I6" s="74">
        <f ca="1">'Vidzeme valsts'!I6+'Vidzeme pārējie'!I6</f>
        <v>138.57</v>
      </c>
      <c r="J6" s="74">
        <f ca="1">'Vidzeme valsts'!J6+'Vidzeme pārējie'!J6</f>
        <v>786.71</v>
      </c>
      <c r="K6" s="87">
        <f ca="1">SUM(H6:J6)</f>
        <v>4293.9500000000007</v>
      </c>
      <c r="L6" s="87">
        <f ca="1">G6+K6</f>
        <v>8122.380000000001</v>
      </c>
      <c r="M6" s="74">
        <f ca="1">'Vidzeme valsts'!M6+'Vidzeme pārējie'!M6</f>
        <v>2245.0300000000011</v>
      </c>
      <c r="N6" s="88">
        <f>SUM(L6:M6)</f>
        <v>10367.410000000002</v>
      </c>
    </row>
    <row r="7" spans="1:14" ht="15" customHeight="1">
      <c r="A7" s="149"/>
      <c r="B7" s="87" t="s">
        <v>17</v>
      </c>
      <c r="C7" s="123">
        <f ca="1">'Vidzeme valsts'!C7+'Vidzeme pārējie'!C7</f>
        <v>697636</v>
      </c>
      <c r="D7" s="123">
        <f ca="1">'Vidzeme valsts'!D7+'Vidzeme pārējie'!D7</f>
        <v>400011</v>
      </c>
      <c r="E7" s="123">
        <f ca="1">'Vidzeme valsts'!E7+'Vidzeme pārējie'!E7</f>
        <v>0</v>
      </c>
      <c r="F7" s="123">
        <f ca="1">'Vidzeme valsts'!F7+'Vidzeme pārējie'!F7</f>
        <v>1223</v>
      </c>
      <c r="G7" s="124">
        <f ca="1">SUM(C7:F7)</f>
        <v>1098870</v>
      </c>
      <c r="H7" s="123">
        <f ca="1">'Vidzeme valsts'!H7+'Vidzeme pārējie'!H7</f>
        <v>804344</v>
      </c>
      <c r="I7" s="123">
        <f ca="1">'Vidzeme valsts'!I7+'Vidzeme pārējie'!I7</f>
        <v>33011</v>
      </c>
      <c r="J7" s="123">
        <f ca="1">'Vidzeme valsts'!J7+'Vidzeme pārējie'!J7</f>
        <v>219125</v>
      </c>
      <c r="K7" s="124">
        <f ca="1">SUM(H7:J7)</f>
        <v>1056480</v>
      </c>
      <c r="L7" s="124">
        <f ca="1">G7+K7</f>
        <v>2155350</v>
      </c>
      <c r="M7" s="123">
        <f ca="1">'Vidzeme valsts'!M7+'Vidzeme pārējie'!M7</f>
        <v>410090</v>
      </c>
      <c r="N7" s="88">
        <f>SUM(L7:M7)</f>
        <v>2565440</v>
      </c>
    </row>
    <row r="8" spans="1:14" ht="12" customHeight="1">
      <c r="A8" s="149" t="s">
        <v>19</v>
      </c>
      <c r="B8" s="87" t="s">
        <v>16</v>
      </c>
      <c r="C8" s="74">
        <f ca="1">'Vidzeme valsts'!C8+'Vidzeme pārējie'!C8</f>
        <v>427.12000000000023</v>
      </c>
      <c r="D8" s="74">
        <f ca="1">'Vidzeme valsts'!D8+'Vidzeme pārējie'!D8</f>
        <v>238.58999999999997</v>
      </c>
      <c r="E8" s="74">
        <f ca="1">'Vidzeme valsts'!E8+'Vidzeme pārējie'!E8</f>
        <v>1.3</v>
      </c>
      <c r="F8" s="74">
        <f ca="1">'Vidzeme valsts'!F8+'Vidzeme pārējie'!F8</f>
        <v>1.93</v>
      </c>
      <c r="G8" s="87">
        <f t="shared" ref="G8:G37" si="1">SUM(C8:F8)</f>
        <v>668.94000000000017</v>
      </c>
      <c r="H8" s="74">
        <f ca="1">'Vidzeme valsts'!H8+'Vidzeme pārējie'!H8</f>
        <v>381.82999999999993</v>
      </c>
      <c r="I8" s="74">
        <f ca="1">'Vidzeme valsts'!I8+'Vidzeme pārējie'!I8</f>
        <v>24.229999999999997</v>
      </c>
      <c r="J8" s="74">
        <f ca="1">'Vidzeme valsts'!J8+'Vidzeme pārējie'!J8</f>
        <v>109.62999999999997</v>
      </c>
      <c r="K8" s="87">
        <f t="shared" ref="K8:K37" si="2">SUM(H8:J8)</f>
        <v>515.68999999999994</v>
      </c>
      <c r="L8" s="87">
        <f t="shared" ref="L8:L37" si="3">G8+K8</f>
        <v>1184.6300000000001</v>
      </c>
      <c r="M8" s="74">
        <f ca="1">'Vidzeme valsts'!M8+'Vidzeme pārējie'!M8</f>
        <v>422.93000000000006</v>
      </c>
      <c r="N8" s="88">
        <f t="shared" ref="N8:N37" si="4">SUM(L8:M8)</f>
        <v>1607.5600000000002</v>
      </c>
    </row>
    <row r="9" spans="1:14" ht="29.25" customHeight="1">
      <c r="A9" s="149"/>
      <c r="B9" s="87" t="s">
        <v>17</v>
      </c>
      <c r="C9" s="128">
        <f ca="1">'Vidzeme valsts'!C9+'Vidzeme pārējie'!C9</f>
        <v>23313</v>
      </c>
      <c r="D9" s="114">
        <f ca="1">'Vidzeme valsts'!D9+'Vidzeme pārējie'!D9</f>
        <v>15995</v>
      </c>
      <c r="E9" s="114">
        <f ca="1">'Vidzeme valsts'!E9+'Vidzeme pārējie'!E9</f>
        <v>71</v>
      </c>
      <c r="F9" s="114">
        <f ca="1">'Vidzeme valsts'!F9+'Vidzeme pārējie'!F9</f>
        <v>124</v>
      </c>
      <c r="G9" s="129">
        <f t="shared" si="1"/>
        <v>39503</v>
      </c>
      <c r="H9" s="114">
        <f ca="1">'Vidzeme valsts'!H9+'Vidzeme pārējie'!H9</f>
        <v>23360</v>
      </c>
      <c r="I9" s="114">
        <f ca="1">'Vidzeme valsts'!I9+'Vidzeme pārējie'!I9</f>
        <v>1071</v>
      </c>
      <c r="J9" s="114">
        <f ca="1">'Vidzeme valsts'!J9+'Vidzeme pārējie'!J9</f>
        <v>7668</v>
      </c>
      <c r="K9" s="129">
        <f t="shared" si="2"/>
        <v>32099</v>
      </c>
      <c r="L9" s="129">
        <f t="shared" si="3"/>
        <v>71602</v>
      </c>
      <c r="M9" s="114">
        <f ca="1">'Vidzeme valsts'!M9+'Vidzeme pārējie'!M9</f>
        <v>19970</v>
      </c>
      <c r="N9" s="112">
        <f t="shared" si="4"/>
        <v>91572</v>
      </c>
    </row>
    <row r="10" spans="1:14" ht="12.75" customHeight="1">
      <c r="A10" s="149" t="s">
        <v>20</v>
      </c>
      <c r="B10" s="87" t="s">
        <v>16</v>
      </c>
      <c r="C10" s="74">
        <f ca="1">'Vidzeme valsts'!C10+'Vidzeme pārējie'!C10</f>
        <v>429.94</v>
      </c>
      <c r="D10" s="74">
        <f ca="1">'Vidzeme valsts'!D10+'Vidzeme pārējie'!D10</f>
        <v>107.86000000000001</v>
      </c>
      <c r="E10" s="74">
        <f ca="1">'Vidzeme valsts'!E10+'Vidzeme pārējie'!E10</f>
        <v>0</v>
      </c>
      <c r="F10" s="74">
        <f ca="1">'Vidzeme valsts'!F10+'Vidzeme pārējie'!F10</f>
        <v>0</v>
      </c>
      <c r="G10" s="87">
        <f t="shared" si="1"/>
        <v>537.79999999999995</v>
      </c>
      <c r="H10" s="74">
        <f ca="1">'Vidzeme valsts'!H10+'Vidzeme pārējie'!H10</f>
        <v>389.24999999999994</v>
      </c>
      <c r="I10" s="74">
        <f ca="1">'Vidzeme valsts'!I10+'Vidzeme pārējie'!I10</f>
        <v>0</v>
      </c>
      <c r="J10" s="74">
        <f ca="1">'Vidzeme valsts'!J10+'Vidzeme pārējie'!J10</f>
        <v>0</v>
      </c>
      <c r="K10" s="87">
        <f t="shared" si="2"/>
        <v>389.24999999999994</v>
      </c>
      <c r="L10" s="87">
        <f t="shared" si="3"/>
        <v>927.05</v>
      </c>
      <c r="M10" s="74">
        <f ca="1">'Vidzeme valsts'!M10+'Vidzeme pārējie'!M10</f>
        <v>0</v>
      </c>
      <c r="N10" s="88">
        <f t="shared" si="4"/>
        <v>927.05</v>
      </c>
    </row>
    <row r="11" spans="1:14" ht="13.5" customHeight="1">
      <c r="A11" s="149"/>
      <c r="B11" s="87" t="s">
        <v>17</v>
      </c>
      <c r="C11" s="123">
        <f ca="1">'Vidzeme valsts'!C11+'Vidzeme pārējie'!C11</f>
        <v>109583</v>
      </c>
      <c r="D11" s="123">
        <f ca="1">'Vidzeme valsts'!D11+'Vidzeme pārējie'!D11</f>
        <v>28175</v>
      </c>
      <c r="E11" s="123">
        <f ca="1">'Vidzeme valsts'!E11+'Vidzeme pārējie'!E11</f>
        <v>0</v>
      </c>
      <c r="F11" s="123">
        <f ca="1">'Vidzeme valsts'!F11+'Vidzeme pārējie'!F11</f>
        <v>0</v>
      </c>
      <c r="G11" s="124">
        <f t="shared" si="1"/>
        <v>137758</v>
      </c>
      <c r="H11" s="123">
        <f ca="1">'Vidzeme valsts'!H11+'Vidzeme pārējie'!H11</f>
        <v>81792</v>
      </c>
      <c r="I11" s="123">
        <f ca="1">'Vidzeme valsts'!I11+'Vidzeme pārējie'!I11</f>
        <v>0</v>
      </c>
      <c r="J11" s="123">
        <f ca="1">'Vidzeme valsts'!J11+'Vidzeme pārējie'!J11</f>
        <v>0</v>
      </c>
      <c r="K11" s="124">
        <f t="shared" si="2"/>
        <v>81792</v>
      </c>
      <c r="L11" s="124">
        <f t="shared" si="3"/>
        <v>219550</v>
      </c>
      <c r="M11" s="123">
        <f ca="1">'Vidzeme valsts'!M11+'Vidzeme pārējie'!M11</f>
        <v>0</v>
      </c>
      <c r="N11" s="88">
        <f t="shared" si="4"/>
        <v>219550</v>
      </c>
    </row>
    <row r="12" spans="1:14" ht="14.25" customHeight="1">
      <c r="A12" s="59" t="s">
        <v>21</v>
      </c>
      <c r="B12" s="87" t="s">
        <v>16</v>
      </c>
      <c r="C12" s="74">
        <f ca="1">'Vidzeme valsts'!C12+'Vidzeme pārējie'!C12</f>
        <v>1996.5399999999995</v>
      </c>
      <c r="D12" s="74">
        <f ca="1">'Vidzeme valsts'!D12+'Vidzeme pārējie'!D12</f>
        <v>2427.3900000000012</v>
      </c>
      <c r="E12" s="74">
        <f ca="1">'Vidzeme valsts'!E12+'Vidzeme pārējie'!E12</f>
        <v>4.9800000000000004</v>
      </c>
      <c r="F12" s="74">
        <f ca="1">'Vidzeme valsts'!F12+'Vidzeme pārējie'!F12</f>
        <v>8.8099999999999987</v>
      </c>
      <c r="G12" s="102">
        <f t="shared" si="1"/>
        <v>4437.72</v>
      </c>
      <c r="H12" s="74">
        <f ca="1">'Vidzeme valsts'!H12+'Vidzeme pārējie'!H12</f>
        <v>2136.13</v>
      </c>
      <c r="I12" s="74">
        <f ca="1">'Vidzeme valsts'!I12+'Vidzeme pārējie'!I12</f>
        <v>84.72999999999999</v>
      </c>
      <c r="J12" s="74">
        <f ca="1">'Vidzeme valsts'!J12+'Vidzeme pārējie'!J12</f>
        <v>165.25000000000003</v>
      </c>
      <c r="K12" s="102">
        <f t="shared" si="2"/>
        <v>2386.11</v>
      </c>
      <c r="L12" s="102">
        <f t="shared" si="3"/>
        <v>6823.83</v>
      </c>
      <c r="M12" s="74">
        <f ca="1">'Vidzeme valsts'!M12+'Vidzeme pārējie'!M12</f>
        <v>221.94000000000008</v>
      </c>
      <c r="N12" s="90">
        <f t="shared" si="4"/>
        <v>7045.77</v>
      </c>
    </row>
    <row r="13" spans="1:14" ht="14.25" customHeight="1">
      <c r="A13" s="35" t="s">
        <v>37</v>
      </c>
      <c r="B13" s="87" t="s">
        <v>17</v>
      </c>
      <c r="C13" s="123">
        <f ca="1">'Vidzeme valsts'!C13+'Vidzeme pārējie'!C13</f>
        <v>95795</v>
      </c>
      <c r="D13" s="123">
        <f ca="1">'Vidzeme valsts'!D13+'Vidzeme pārējie'!D13</f>
        <v>118183</v>
      </c>
      <c r="E13" s="123">
        <f ca="1">'Vidzeme valsts'!E13+'Vidzeme pārējie'!E13</f>
        <v>44</v>
      </c>
      <c r="F13" s="123">
        <f ca="1">'Vidzeme valsts'!F13+'Vidzeme pārējie'!F13</f>
        <v>252</v>
      </c>
      <c r="G13" s="115">
        <f t="shared" si="1"/>
        <v>214274</v>
      </c>
      <c r="H13" s="123">
        <f ca="1">'Vidzeme valsts'!H13+'Vidzeme pārējie'!H13</f>
        <v>70004</v>
      </c>
      <c r="I13" s="123">
        <f ca="1">'Vidzeme valsts'!I13+'Vidzeme pārējie'!I13</f>
        <v>3704</v>
      </c>
      <c r="J13" s="123">
        <f ca="1">'Vidzeme valsts'!J13+'Vidzeme pārējie'!J13</f>
        <v>5016</v>
      </c>
      <c r="K13" s="115">
        <f t="shared" si="2"/>
        <v>78724</v>
      </c>
      <c r="L13" s="115">
        <f t="shared" si="3"/>
        <v>292998</v>
      </c>
      <c r="M13" s="123">
        <f ca="1">'Vidzeme valsts'!M13+'Vidzeme pārējie'!M13</f>
        <v>6747</v>
      </c>
      <c r="N13" s="90">
        <f t="shared" si="4"/>
        <v>299745</v>
      </c>
    </row>
    <row r="14" spans="1:14" ht="14.25" customHeight="1">
      <c r="A14" s="152" t="s">
        <v>23</v>
      </c>
      <c r="B14" s="87" t="s">
        <v>16</v>
      </c>
      <c r="C14" s="74">
        <f ca="1">'Vidzeme valsts'!C14+'Vidzeme pārējie'!C14</f>
        <v>130.35</v>
      </c>
      <c r="D14" s="74">
        <f ca="1">'Vidzeme valsts'!D14+'Vidzeme pārējie'!D14</f>
        <v>185.07000000000002</v>
      </c>
      <c r="E14" s="74">
        <f ca="1">'Vidzeme valsts'!E14+'Vidzeme pārējie'!E14</f>
        <v>0</v>
      </c>
      <c r="F14" s="74">
        <f ca="1">'Vidzeme valsts'!F14+'Vidzeme pārējie'!F14</f>
        <v>2.9000000000000004</v>
      </c>
      <c r="G14" s="102">
        <f t="shared" si="1"/>
        <v>318.32</v>
      </c>
      <c r="H14" s="74">
        <f ca="1">'Vidzeme valsts'!H14+'Vidzeme pārējie'!H14</f>
        <v>169.66999999999996</v>
      </c>
      <c r="I14" s="74">
        <f ca="1">'Vidzeme valsts'!I14+'Vidzeme pārējie'!I14</f>
        <v>7.5</v>
      </c>
      <c r="J14" s="74">
        <f ca="1">'Vidzeme valsts'!J14+'Vidzeme pārējie'!J14</f>
        <v>28.23</v>
      </c>
      <c r="K14" s="102">
        <f t="shared" si="2"/>
        <v>205.39999999999995</v>
      </c>
      <c r="L14" s="102">
        <f t="shared" si="3"/>
        <v>523.71999999999991</v>
      </c>
      <c r="M14" s="74">
        <f ca="1">'Vidzeme valsts'!M14+'Vidzeme pārējie'!M14</f>
        <v>3.9099999999999997</v>
      </c>
      <c r="N14" s="90">
        <f t="shared" si="4"/>
        <v>527.62999999999988</v>
      </c>
    </row>
    <row r="15" spans="1:14" ht="14.25" customHeight="1">
      <c r="A15" s="152"/>
      <c r="B15" s="87" t="s">
        <v>17</v>
      </c>
      <c r="C15" s="123">
        <f ca="1">'Vidzeme valsts'!C15+'Vidzeme pārējie'!C15</f>
        <v>16226</v>
      </c>
      <c r="D15" s="123">
        <f ca="1">'Vidzeme valsts'!D15+'Vidzeme pārējie'!D15</f>
        <v>27881</v>
      </c>
      <c r="E15" s="123">
        <f ca="1">'Vidzeme valsts'!E15+'Vidzeme pārējie'!E15</f>
        <v>0</v>
      </c>
      <c r="F15" s="123">
        <f ca="1">'Vidzeme valsts'!F15+'Vidzeme pārējie'!F15</f>
        <v>280</v>
      </c>
      <c r="G15" s="115">
        <f t="shared" si="1"/>
        <v>44387</v>
      </c>
      <c r="H15" s="123">
        <f ca="1">'Vidzeme valsts'!H15+'Vidzeme pārējie'!H15</f>
        <v>18487</v>
      </c>
      <c r="I15" s="123">
        <f ca="1">'Vidzeme valsts'!I15+'Vidzeme pārējie'!I15</f>
        <v>1191</v>
      </c>
      <c r="J15" s="123">
        <f ca="1">'Vidzeme valsts'!J15+'Vidzeme pārējie'!J15</f>
        <v>4002</v>
      </c>
      <c r="K15" s="115">
        <f t="shared" si="2"/>
        <v>23680</v>
      </c>
      <c r="L15" s="115">
        <f t="shared" si="3"/>
        <v>68067</v>
      </c>
      <c r="M15" s="123">
        <f ca="1">'Vidzeme valsts'!M15+'Vidzeme pārējie'!M15</f>
        <v>785</v>
      </c>
      <c r="N15" s="90">
        <f t="shared" si="4"/>
        <v>68852</v>
      </c>
    </row>
    <row r="16" spans="1:14" ht="14.25" customHeight="1">
      <c r="A16" s="152" t="s">
        <v>24</v>
      </c>
      <c r="B16" s="87" t="s">
        <v>16</v>
      </c>
      <c r="C16" s="74">
        <f ca="1">'Vidzeme valsts'!C16+'Vidzeme pārējie'!C16</f>
        <v>2973.0200000000009</v>
      </c>
      <c r="D16" s="74">
        <f ca="1">'Vidzeme valsts'!D16+'Vidzeme pārējie'!D16</f>
        <v>2292.29</v>
      </c>
      <c r="E16" s="74">
        <f ca="1">'Vidzeme valsts'!E16+'Vidzeme pārējie'!E16</f>
        <v>8.879999999999999</v>
      </c>
      <c r="F16" s="74">
        <f ca="1">'Vidzeme valsts'!F16+'Vidzeme pārējie'!F16</f>
        <v>36.220000000000006</v>
      </c>
      <c r="G16" s="102">
        <f t="shared" si="1"/>
        <v>5310.4100000000017</v>
      </c>
      <c r="H16" s="74">
        <f ca="1">'Vidzeme valsts'!H16+'Vidzeme pārējie'!H16</f>
        <v>1162.73</v>
      </c>
      <c r="I16" s="74">
        <f ca="1">'Vidzeme valsts'!I16+'Vidzeme pārējie'!I16</f>
        <v>64.990000000000009</v>
      </c>
      <c r="J16" s="74">
        <f ca="1">'Vidzeme valsts'!J16+'Vidzeme pārējie'!J16</f>
        <v>151.89999999999995</v>
      </c>
      <c r="K16" s="102">
        <f t="shared" si="2"/>
        <v>1379.62</v>
      </c>
      <c r="L16" s="102">
        <f t="shared" si="3"/>
        <v>6690.0300000000016</v>
      </c>
      <c r="M16" s="74">
        <f ca="1">'Vidzeme valsts'!M16+'Vidzeme pārējie'!M16</f>
        <v>193.10999999999999</v>
      </c>
      <c r="N16" s="90">
        <f t="shared" si="4"/>
        <v>6883.1400000000012</v>
      </c>
    </row>
    <row r="17" spans="1:14" ht="14.25" customHeight="1">
      <c r="A17" s="152"/>
      <c r="B17" s="87" t="s">
        <v>17</v>
      </c>
      <c r="C17" s="123">
        <f ca="1">'Vidzeme valsts'!C17+'Vidzeme pārējie'!C17</f>
        <v>48123</v>
      </c>
      <c r="D17" s="123">
        <f ca="1">'Vidzeme valsts'!D17+'Vidzeme pārējie'!D17</f>
        <v>36833</v>
      </c>
      <c r="E17" s="123">
        <f ca="1">'Vidzeme valsts'!E17+'Vidzeme pārējie'!E17</f>
        <v>167</v>
      </c>
      <c r="F17" s="123">
        <f ca="1">'Vidzeme valsts'!F17+'Vidzeme pārējie'!F17</f>
        <v>872</v>
      </c>
      <c r="G17" s="115">
        <f t="shared" si="1"/>
        <v>85995</v>
      </c>
      <c r="H17" s="123">
        <f ca="1">'Vidzeme valsts'!H17+'Vidzeme pārējie'!H17</f>
        <v>21071.760000000002</v>
      </c>
      <c r="I17" s="123">
        <f ca="1">'Vidzeme valsts'!I17+'Vidzeme pārējie'!I17</f>
        <v>1048</v>
      </c>
      <c r="J17" s="123">
        <f ca="1">'Vidzeme valsts'!J17+'Vidzeme pārējie'!J17</f>
        <v>2450</v>
      </c>
      <c r="K17" s="115">
        <f t="shared" si="2"/>
        <v>24569.760000000002</v>
      </c>
      <c r="L17" s="115">
        <f t="shared" si="3"/>
        <v>110564.76000000001</v>
      </c>
      <c r="M17" s="123">
        <f ca="1">'Vidzeme valsts'!M17+'Vidzeme pārējie'!M17</f>
        <v>3356</v>
      </c>
      <c r="N17" s="90">
        <f t="shared" si="4"/>
        <v>113920.76000000001</v>
      </c>
    </row>
    <row r="18" spans="1:14" ht="14.25" customHeight="1">
      <c r="A18" s="151" t="s">
        <v>25</v>
      </c>
      <c r="B18" s="87" t="s">
        <v>16</v>
      </c>
      <c r="C18" s="74">
        <f ca="1">'Vidzeme valsts'!C18+'Vidzeme pārējie'!C18</f>
        <v>4.6399999999999997</v>
      </c>
      <c r="D18" s="74">
        <f ca="1">'Vidzeme valsts'!D18+'Vidzeme pārējie'!D18</f>
        <v>15.870000000000001</v>
      </c>
      <c r="E18" s="74">
        <f ca="1">'Vidzeme valsts'!E18+'Vidzeme pārējie'!E18</f>
        <v>0</v>
      </c>
      <c r="F18" s="74">
        <f ca="1">'Vidzeme valsts'!F18+'Vidzeme pārējie'!F18</f>
        <v>0</v>
      </c>
      <c r="G18" s="102">
        <f t="shared" si="1"/>
        <v>20.51</v>
      </c>
      <c r="H18" s="74">
        <f ca="1">'Vidzeme valsts'!H18+'Vidzeme pārējie'!H18</f>
        <v>5.7</v>
      </c>
      <c r="I18" s="74">
        <f ca="1">'Vidzeme valsts'!I18+'Vidzeme pārējie'!I18</f>
        <v>0</v>
      </c>
      <c r="J18" s="74">
        <f ca="1">'Vidzeme valsts'!J18+'Vidzeme pārējie'!J18</f>
        <v>0</v>
      </c>
      <c r="K18" s="102">
        <f t="shared" si="2"/>
        <v>5.7</v>
      </c>
      <c r="L18" s="102">
        <f t="shared" si="3"/>
        <v>26.21</v>
      </c>
      <c r="M18" s="74">
        <f ca="1">'Vidzeme valsts'!M18+'Vidzeme pārējie'!M18</f>
        <v>0.5</v>
      </c>
      <c r="N18" s="90">
        <f t="shared" si="4"/>
        <v>26.71</v>
      </c>
    </row>
    <row r="19" spans="1:14" ht="14.25" customHeight="1">
      <c r="A19" s="151"/>
      <c r="B19" s="87" t="s">
        <v>17</v>
      </c>
      <c r="C19" s="74">
        <f ca="1">'Vidzeme valsts'!C19+'Vidzeme pārējie'!C19</f>
        <v>931</v>
      </c>
      <c r="D19" s="74">
        <f ca="1">'Vidzeme valsts'!D19+'Vidzeme pārējie'!D19</f>
        <v>3531</v>
      </c>
      <c r="E19" s="74">
        <f ca="1">'Vidzeme valsts'!E19+'Vidzeme pārējie'!E19</f>
        <v>0</v>
      </c>
      <c r="F19" s="74">
        <f ca="1">'Vidzeme valsts'!F19+'Vidzeme pārējie'!F19</f>
        <v>0</v>
      </c>
      <c r="G19" s="102">
        <f t="shared" si="1"/>
        <v>4462</v>
      </c>
      <c r="H19" s="74">
        <f ca="1">'Vidzeme valsts'!H19+'Vidzeme pārējie'!H19</f>
        <v>889</v>
      </c>
      <c r="I19" s="74">
        <f ca="1">'Vidzeme valsts'!I19+'Vidzeme pārējie'!I19</f>
        <v>0</v>
      </c>
      <c r="J19" s="74">
        <f ca="1">'Vidzeme valsts'!J19+'Vidzeme pārējie'!J19</f>
        <v>0</v>
      </c>
      <c r="K19" s="102">
        <f t="shared" si="2"/>
        <v>889</v>
      </c>
      <c r="L19" s="102">
        <f t="shared" si="3"/>
        <v>5351</v>
      </c>
      <c r="M19" s="74">
        <f ca="1">'Vidzeme valsts'!M19+'Vidzeme pārējie'!M19</f>
        <v>114</v>
      </c>
      <c r="N19" s="90">
        <f t="shared" si="4"/>
        <v>5465</v>
      </c>
    </row>
    <row r="20" spans="1:14" ht="14.25" customHeight="1">
      <c r="A20" s="151" t="s">
        <v>26</v>
      </c>
      <c r="B20" s="87" t="s">
        <v>16</v>
      </c>
      <c r="C20" s="74">
        <f ca="1">'Vidzeme valsts'!C20+'Vidzeme pārējie'!C20</f>
        <v>0</v>
      </c>
      <c r="D20" s="74">
        <f ca="1">'Vidzeme valsts'!D20+'Vidzeme pārējie'!D20</f>
        <v>0</v>
      </c>
      <c r="E20" s="74">
        <f ca="1">'Vidzeme valsts'!E20+'Vidzeme pārējie'!E20</f>
        <v>0</v>
      </c>
      <c r="F20" s="74">
        <f ca="1">'Vidzeme valsts'!F20+'Vidzeme pārējie'!F20</f>
        <v>0</v>
      </c>
      <c r="G20" s="102">
        <f t="shared" si="1"/>
        <v>0</v>
      </c>
      <c r="H20" s="74">
        <f ca="1">'Vidzeme valsts'!H20+'Vidzeme pārējie'!H20</f>
        <v>0</v>
      </c>
      <c r="I20" s="74">
        <f ca="1">'Vidzeme valsts'!I20+'Vidzeme pārējie'!I20</f>
        <v>0</v>
      </c>
      <c r="J20" s="74">
        <f ca="1">'Vidzeme valsts'!J20+'Vidzeme pārējie'!J20</f>
        <v>0</v>
      </c>
      <c r="K20" s="102">
        <f t="shared" si="2"/>
        <v>0</v>
      </c>
      <c r="L20" s="102">
        <f t="shared" si="3"/>
        <v>0</v>
      </c>
      <c r="M20" s="74">
        <f ca="1">'Vidzeme valsts'!M20+'Vidzeme pārējie'!M20</f>
        <v>0</v>
      </c>
      <c r="N20" s="90">
        <f t="shared" si="4"/>
        <v>0</v>
      </c>
    </row>
    <row r="21" spans="1:14" ht="14.25" customHeight="1">
      <c r="A21" s="151"/>
      <c r="B21" s="87" t="s">
        <v>17</v>
      </c>
      <c r="C21" s="74">
        <f ca="1">'Vidzeme valsts'!C21+'Vidzeme pārējie'!C21</f>
        <v>0</v>
      </c>
      <c r="D21" s="74">
        <f ca="1">'Vidzeme valsts'!D21+'Vidzeme pārējie'!D21</f>
        <v>0</v>
      </c>
      <c r="E21" s="74">
        <f ca="1">'Vidzeme valsts'!E21+'Vidzeme pārējie'!E21</f>
        <v>0</v>
      </c>
      <c r="F21" s="74">
        <f ca="1">'Vidzeme valsts'!F21+'Vidzeme pārējie'!F21</f>
        <v>0</v>
      </c>
      <c r="G21" s="102">
        <f t="shared" si="1"/>
        <v>0</v>
      </c>
      <c r="H21" s="74">
        <f ca="1">'Vidzeme valsts'!H21+'Vidzeme pārējie'!H21</f>
        <v>0</v>
      </c>
      <c r="I21" s="74">
        <f ca="1">'Vidzeme valsts'!I21+'Vidzeme pārējie'!I21</f>
        <v>0</v>
      </c>
      <c r="J21" s="74">
        <f ca="1">'Vidzeme valsts'!J21+'Vidzeme pārējie'!J21</f>
        <v>0</v>
      </c>
      <c r="K21" s="102">
        <f t="shared" si="2"/>
        <v>0</v>
      </c>
      <c r="L21" s="102">
        <f t="shared" si="3"/>
        <v>0</v>
      </c>
      <c r="M21" s="74">
        <f ca="1">'Vidzeme valsts'!M21+'Vidzeme pārējie'!M21</f>
        <v>0</v>
      </c>
      <c r="N21" s="90">
        <f t="shared" si="4"/>
        <v>0</v>
      </c>
    </row>
    <row r="22" spans="1:14" ht="14.25" customHeight="1">
      <c r="A22" s="59" t="s">
        <v>27</v>
      </c>
      <c r="B22" s="87" t="s">
        <v>16</v>
      </c>
      <c r="C22" s="74">
        <f ca="1">'Vidzeme valsts'!C22+'Vidzeme pārējie'!C22</f>
        <v>14.02</v>
      </c>
      <c r="D22" s="74">
        <f ca="1">'Vidzeme valsts'!D22+'Vidzeme pārējie'!D22</f>
        <v>33.4</v>
      </c>
      <c r="E22" s="74">
        <f ca="1">'Vidzeme valsts'!E22+'Vidzeme pārējie'!E22</f>
        <v>0</v>
      </c>
      <c r="F22" s="74">
        <f ca="1">'Vidzeme valsts'!F22+'Vidzeme pārējie'!F22</f>
        <v>0</v>
      </c>
      <c r="G22" s="102">
        <f t="shared" si="1"/>
        <v>47.42</v>
      </c>
      <c r="H22" s="74">
        <f ca="1">'Vidzeme valsts'!H22+'Vidzeme pārējie'!H22</f>
        <v>37.29</v>
      </c>
      <c r="I22" s="74">
        <f ca="1">'Vidzeme valsts'!I22+'Vidzeme pārējie'!I22</f>
        <v>0</v>
      </c>
      <c r="J22" s="74">
        <f ca="1">'Vidzeme valsts'!J22+'Vidzeme pārējie'!J22</f>
        <v>0.84000000000000008</v>
      </c>
      <c r="K22" s="102">
        <f t="shared" si="2"/>
        <v>38.130000000000003</v>
      </c>
      <c r="L22" s="102">
        <f t="shared" si="3"/>
        <v>85.550000000000011</v>
      </c>
      <c r="M22" s="74">
        <f ca="1">'Vidzeme valsts'!M22+'Vidzeme pārējie'!M22</f>
        <v>0</v>
      </c>
      <c r="N22" s="90">
        <f t="shared" si="4"/>
        <v>85.550000000000011</v>
      </c>
    </row>
    <row r="23" spans="1:14" ht="14.25" customHeight="1">
      <c r="A23" s="60"/>
      <c r="B23" s="87" t="s">
        <v>17</v>
      </c>
      <c r="C23" s="74">
        <f ca="1">'Vidzeme valsts'!C23+'Vidzeme pārējie'!C23</f>
        <v>1208</v>
      </c>
      <c r="D23" s="74">
        <f ca="1">'Vidzeme valsts'!D23+'Vidzeme pārējie'!D23</f>
        <v>3736</v>
      </c>
      <c r="E23" s="74">
        <f ca="1">'Vidzeme valsts'!E23+'Vidzeme pārējie'!E23</f>
        <v>0</v>
      </c>
      <c r="F23" s="74">
        <f ca="1">'Vidzeme valsts'!F23+'Vidzeme pārējie'!F23</f>
        <v>0</v>
      </c>
      <c r="G23" s="102">
        <f t="shared" si="1"/>
        <v>4944</v>
      </c>
      <c r="H23" s="74">
        <f ca="1">'Vidzeme valsts'!H23+'Vidzeme pārējie'!H23</f>
        <v>2943</v>
      </c>
      <c r="I23" s="74">
        <f ca="1">'Vidzeme valsts'!I23+'Vidzeme pārējie'!I23</f>
        <v>0</v>
      </c>
      <c r="J23" s="74">
        <f ca="1">'Vidzeme valsts'!J23+'Vidzeme pārējie'!J23</f>
        <v>186</v>
      </c>
      <c r="K23" s="102">
        <f t="shared" si="2"/>
        <v>3129</v>
      </c>
      <c r="L23" s="102">
        <f t="shared" si="3"/>
        <v>8073</v>
      </c>
      <c r="M23" s="74">
        <f ca="1">'Vidzeme valsts'!M23+'Vidzeme pārējie'!M23</f>
        <v>0</v>
      </c>
      <c r="N23" s="90">
        <f t="shared" si="4"/>
        <v>8073</v>
      </c>
    </row>
    <row r="24" spans="1:14" ht="14.25" customHeight="1">
      <c r="A24" s="152" t="s">
        <v>28</v>
      </c>
      <c r="B24" s="87" t="s">
        <v>16</v>
      </c>
      <c r="C24" s="74">
        <f ca="1">'Vidzeme valsts'!C24+'Vidzeme pārējie'!C24</f>
        <v>389.33999999999992</v>
      </c>
      <c r="D24" s="74">
        <f ca="1">'Vidzeme valsts'!D24+'Vidzeme pārējie'!D24</f>
        <v>163.66</v>
      </c>
      <c r="E24" s="74">
        <f ca="1">'Vidzeme valsts'!E24+'Vidzeme pārējie'!E24</f>
        <v>3.7</v>
      </c>
      <c r="F24" s="74">
        <f ca="1">'Vidzeme valsts'!F24+'Vidzeme pārējie'!F24</f>
        <v>0.02</v>
      </c>
      <c r="G24" s="102">
        <f t="shared" si="1"/>
        <v>556.71999999999991</v>
      </c>
      <c r="H24" s="74">
        <f ca="1">'Vidzeme valsts'!H24+'Vidzeme pārējie'!H24</f>
        <v>101.41999999999999</v>
      </c>
      <c r="I24" s="74">
        <f ca="1">'Vidzeme valsts'!I24+'Vidzeme pārējie'!I24</f>
        <v>2.15</v>
      </c>
      <c r="J24" s="74">
        <f ca="1">'Vidzeme valsts'!J24+'Vidzeme pārējie'!J24</f>
        <v>13.33</v>
      </c>
      <c r="K24" s="102">
        <f t="shared" si="2"/>
        <v>116.89999999999999</v>
      </c>
      <c r="L24" s="102">
        <f t="shared" si="3"/>
        <v>673.61999999999989</v>
      </c>
      <c r="M24" s="74">
        <f ca="1">'Vidzeme valsts'!M24+'Vidzeme pārējie'!M24</f>
        <v>10.19</v>
      </c>
      <c r="N24" s="90">
        <f t="shared" si="4"/>
        <v>683.81</v>
      </c>
    </row>
    <row r="25" spans="1:14" ht="14.25" customHeight="1">
      <c r="A25" s="152"/>
      <c r="B25" s="87" t="s">
        <v>17</v>
      </c>
      <c r="C25" s="123">
        <f ca="1">'Vidzeme valsts'!C25+'Vidzeme pārējie'!C25</f>
        <v>13118</v>
      </c>
      <c r="D25" s="123">
        <f ca="1">'Vidzeme valsts'!D25+'Vidzeme pārējie'!D25</f>
        <v>3227</v>
      </c>
      <c r="E25" s="123">
        <f ca="1">'Vidzeme valsts'!E25+'Vidzeme pārējie'!E25</f>
        <v>10</v>
      </c>
      <c r="F25" s="123">
        <f ca="1">'Vidzeme valsts'!F25+'Vidzeme pārējie'!F25</f>
        <v>13</v>
      </c>
      <c r="G25" s="115">
        <f t="shared" si="1"/>
        <v>16368</v>
      </c>
      <c r="H25" s="123">
        <f ca="1">'Vidzeme valsts'!H25+'Vidzeme pārējie'!H25</f>
        <v>1601</v>
      </c>
      <c r="I25" s="123">
        <f ca="1">'Vidzeme valsts'!I25+'Vidzeme pārējie'!I25</f>
        <v>59</v>
      </c>
      <c r="J25" s="123">
        <f ca="1">'Vidzeme valsts'!J25+'Vidzeme pārējie'!J25</f>
        <v>236</v>
      </c>
      <c r="K25" s="115">
        <f t="shared" si="2"/>
        <v>1896</v>
      </c>
      <c r="L25" s="115">
        <f t="shared" si="3"/>
        <v>18264</v>
      </c>
      <c r="M25" s="123">
        <f ca="1">'Vidzeme valsts'!M25+'Vidzeme pārējie'!M25</f>
        <v>244</v>
      </c>
      <c r="N25" s="90">
        <f t="shared" si="4"/>
        <v>18508</v>
      </c>
    </row>
    <row r="26" spans="1:14" ht="14.25" customHeight="1">
      <c r="A26" s="152" t="s">
        <v>29</v>
      </c>
      <c r="B26" s="87" t="s">
        <v>16</v>
      </c>
      <c r="C26" s="74">
        <f ca="1">'Vidzeme valsts'!C26+'Vidzeme pārējie'!C26</f>
        <v>0</v>
      </c>
      <c r="D26" s="74">
        <f ca="1">'Vidzeme valsts'!D26+'Vidzeme pārējie'!D26</f>
        <v>0</v>
      </c>
      <c r="E26" s="74">
        <f ca="1">'Vidzeme valsts'!E26+'Vidzeme pārējie'!E26</f>
        <v>0</v>
      </c>
      <c r="F26" s="74">
        <f ca="1">'Vidzeme valsts'!F26+'Vidzeme pārējie'!F26</f>
        <v>0</v>
      </c>
      <c r="G26" s="102">
        <f t="shared" si="1"/>
        <v>0</v>
      </c>
      <c r="H26" s="74">
        <f ca="1">'Vidzeme valsts'!H26+'Vidzeme pārējie'!H26</f>
        <v>0</v>
      </c>
      <c r="I26" s="74">
        <f ca="1">'Vidzeme valsts'!I26+'Vidzeme pārējie'!I26</f>
        <v>0</v>
      </c>
      <c r="J26" s="74">
        <f ca="1">'Vidzeme valsts'!J26+'Vidzeme pārējie'!J26</f>
        <v>0</v>
      </c>
      <c r="K26" s="102">
        <f t="shared" si="2"/>
        <v>0</v>
      </c>
      <c r="L26" s="102">
        <f t="shared" si="3"/>
        <v>0</v>
      </c>
      <c r="M26" s="74">
        <f ca="1">'Vidzeme valsts'!M26+'Vidzeme pārējie'!M26</f>
        <v>0</v>
      </c>
      <c r="N26" s="90">
        <f t="shared" si="4"/>
        <v>0</v>
      </c>
    </row>
    <row r="27" spans="1:14" ht="14.25" customHeight="1">
      <c r="A27" s="152"/>
      <c r="B27" s="87" t="s">
        <v>17</v>
      </c>
      <c r="C27" s="74">
        <f ca="1">'Vidzeme valsts'!C27+'Vidzeme pārējie'!C27</f>
        <v>0</v>
      </c>
      <c r="D27" s="74">
        <f ca="1">'Vidzeme valsts'!D27+'Vidzeme pārējie'!D27</f>
        <v>0</v>
      </c>
      <c r="E27" s="74">
        <f ca="1">'Vidzeme valsts'!E27+'Vidzeme pārējie'!E27</f>
        <v>0</v>
      </c>
      <c r="F27" s="74">
        <f ca="1">'Vidzeme valsts'!F27+'Vidzeme pārējie'!F27</f>
        <v>0</v>
      </c>
      <c r="G27" s="102">
        <f t="shared" si="1"/>
        <v>0</v>
      </c>
      <c r="H27" s="74">
        <f ca="1">'Vidzeme valsts'!H27+'Vidzeme pārējie'!H27</f>
        <v>0</v>
      </c>
      <c r="I27" s="74">
        <f ca="1">'Vidzeme valsts'!I27+'Vidzeme pārējie'!I27</f>
        <v>0</v>
      </c>
      <c r="J27" s="74">
        <f ca="1">'Vidzeme valsts'!J27+'Vidzeme pārējie'!J27</f>
        <v>0</v>
      </c>
      <c r="K27" s="102">
        <f t="shared" si="2"/>
        <v>0</v>
      </c>
      <c r="L27" s="102">
        <f t="shared" si="3"/>
        <v>0</v>
      </c>
      <c r="M27" s="74">
        <f ca="1">'Vidzeme valsts'!M27+'Vidzeme pārējie'!M27</f>
        <v>0</v>
      </c>
      <c r="N27" s="90">
        <f t="shared" si="4"/>
        <v>0</v>
      </c>
    </row>
    <row r="28" spans="1:14" ht="14.25" customHeight="1">
      <c r="A28" s="152" t="s">
        <v>30</v>
      </c>
      <c r="B28" s="87" t="s">
        <v>16</v>
      </c>
      <c r="C28" s="74">
        <f ca="1">'Vidzeme valsts'!C28+'Vidzeme pārējie'!C28</f>
        <v>0</v>
      </c>
      <c r="D28" s="74">
        <f ca="1">'Vidzeme valsts'!D28+'Vidzeme pārējie'!D28</f>
        <v>0</v>
      </c>
      <c r="E28" s="74">
        <f ca="1">'Vidzeme valsts'!E28+'Vidzeme pārējie'!E28</f>
        <v>0</v>
      </c>
      <c r="F28" s="74">
        <f ca="1">'Vidzeme valsts'!F28+'Vidzeme pārējie'!F28</f>
        <v>0</v>
      </c>
      <c r="G28" s="102">
        <f t="shared" si="1"/>
        <v>0</v>
      </c>
      <c r="H28" s="74">
        <f ca="1">'Vidzeme valsts'!H28+'Vidzeme pārējie'!H28</f>
        <v>0</v>
      </c>
      <c r="I28" s="74">
        <f ca="1">'Vidzeme valsts'!I28+'Vidzeme pārējie'!I28</f>
        <v>0</v>
      </c>
      <c r="J28" s="74">
        <f ca="1">'Vidzeme valsts'!J28+'Vidzeme pārējie'!J28</f>
        <v>0</v>
      </c>
      <c r="K28" s="102">
        <f t="shared" si="2"/>
        <v>0</v>
      </c>
      <c r="L28" s="102">
        <f t="shared" si="3"/>
        <v>0</v>
      </c>
      <c r="M28" s="74">
        <f ca="1">'Vidzeme valsts'!M28+'Vidzeme pārējie'!M28</f>
        <v>0</v>
      </c>
      <c r="N28" s="90">
        <f t="shared" si="4"/>
        <v>0</v>
      </c>
    </row>
    <row r="29" spans="1:14" ht="14.25" customHeight="1">
      <c r="A29" s="152"/>
      <c r="B29" s="87" t="s">
        <v>17</v>
      </c>
      <c r="C29" s="74">
        <f ca="1">'Vidzeme valsts'!C29+'Vidzeme pārējie'!C29</f>
        <v>0</v>
      </c>
      <c r="D29" s="74">
        <f ca="1">'Vidzeme valsts'!D29+'Vidzeme pārējie'!D29</f>
        <v>0</v>
      </c>
      <c r="E29" s="74">
        <f ca="1">'Vidzeme valsts'!E29+'Vidzeme pārējie'!E29</f>
        <v>0</v>
      </c>
      <c r="F29" s="74">
        <f ca="1">'Vidzeme valsts'!F29+'Vidzeme pārējie'!F29</f>
        <v>0</v>
      </c>
      <c r="G29" s="102">
        <f t="shared" si="1"/>
        <v>0</v>
      </c>
      <c r="H29" s="74">
        <f ca="1">'Vidzeme valsts'!H29+'Vidzeme pārējie'!H29</f>
        <v>0</v>
      </c>
      <c r="I29" s="74">
        <f ca="1">'Vidzeme valsts'!I29+'Vidzeme pārējie'!I29</f>
        <v>0</v>
      </c>
      <c r="J29" s="74">
        <f ca="1">'Vidzeme valsts'!J29+'Vidzeme pārējie'!J29</f>
        <v>0</v>
      </c>
      <c r="K29" s="102">
        <f t="shared" si="2"/>
        <v>0</v>
      </c>
      <c r="L29" s="102">
        <f t="shared" si="3"/>
        <v>0</v>
      </c>
      <c r="M29" s="74">
        <f ca="1">'Vidzeme valsts'!M29+'Vidzeme pārējie'!M29</f>
        <v>0</v>
      </c>
      <c r="N29" s="90">
        <f t="shared" si="4"/>
        <v>0</v>
      </c>
    </row>
    <row r="30" spans="1:14" ht="14.25" customHeight="1">
      <c r="A30" s="152" t="s">
        <v>31</v>
      </c>
      <c r="B30" s="87" t="s">
        <v>16</v>
      </c>
      <c r="C30" s="74">
        <f ca="1">'Vidzeme valsts'!C30+'Vidzeme pārējie'!C30</f>
        <v>108.56</v>
      </c>
      <c r="D30" s="74">
        <f ca="1">'Vidzeme valsts'!D30+'Vidzeme pārējie'!D30</f>
        <v>48.000000000000007</v>
      </c>
      <c r="E30" s="74">
        <f ca="1">'Vidzeme valsts'!E30+'Vidzeme pārējie'!E30</f>
        <v>0.29000000000000004</v>
      </c>
      <c r="F30" s="74">
        <f ca="1">'Vidzeme valsts'!F30+'Vidzeme pārējie'!F30</f>
        <v>1.1300000000000001</v>
      </c>
      <c r="G30" s="102">
        <f t="shared" si="1"/>
        <v>157.97999999999999</v>
      </c>
      <c r="H30" s="74">
        <f ca="1">'Vidzeme valsts'!H30+'Vidzeme pārējie'!H30</f>
        <v>35.75</v>
      </c>
      <c r="I30" s="74">
        <f ca="1">'Vidzeme valsts'!I30+'Vidzeme pārējie'!I30</f>
        <v>2.6500000000000004</v>
      </c>
      <c r="J30" s="74">
        <f ca="1">'Vidzeme valsts'!J30+'Vidzeme pārējie'!J30</f>
        <v>10.58</v>
      </c>
      <c r="K30" s="102">
        <f t="shared" si="2"/>
        <v>48.98</v>
      </c>
      <c r="L30" s="102">
        <f t="shared" si="3"/>
        <v>206.95999999999998</v>
      </c>
      <c r="M30" s="74">
        <f ca="1">'Vidzeme valsts'!M30+'Vidzeme pārējie'!M30</f>
        <v>11.23</v>
      </c>
      <c r="N30" s="90">
        <f t="shared" si="4"/>
        <v>218.18999999999997</v>
      </c>
    </row>
    <row r="31" spans="1:14" ht="14.25" customHeight="1">
      <c r="A31" s="152"/>
      <c r="B31" s="87" t="s">
        <v>17</v>
      </c>
      <c r="C31" s="74">
        <f ca="1">'Vidzeme valsts'!C31+'Vidzeme pārējie'!C31</f>
        <v>22148</v>
      </c>
      <c r="D31" s="74">
        <f ca="1">'Vidzeme valsts'!D31+'Vidzeme pārējie'!D31</f>
        <v>9981</v>
      </c>
      <c r="E31" s="74">
        <f ca="1">'Vidzeme valsts'!E31+'Vidzeme pārējie'!E31</f>
        <v>46</v>
      </c>
      <c r="F31" s="74">
        <f ca="1">'Vidzeme valsts'!F31+'Vidzeme pārējie'!F31</f>
        <v>329</v>
      </c>
      <c r="G31" s="102">
        <f t="shared" si="1"/>
        <v>32504</v>
      </c>
      <c r="H31" s="74">
        <f ca="1">'Vidzeme valsts'!H31+'Vidzeme pārējie'!H31</f>
        <v>5337</v>
      </c>
      <c r="I31" s="74">
        <f ca="1">'Vidzeme valsts'!I31+'Vidzeme pārējie'!I31</f>
        <v>541</v>
      </c>
      <c r="J31" s="74">
        <f ca="1">'Vidzeme valsts'!J31+'Vidzeme pārējie'!J31</f>
        <v>1634</v>
      </c>
      <c r="K31" s="102">
        <f t="shared" si="2"/>
        <v>7512</v>
      </c>
      <c r="L31" s="102">
        <f t="shared" si="3"/>
        <v>40016</v>
      </c>
      <c r="M31" s="74">
        <f ca="1">'Vidzeme valsts'!M31+'Vidzeme pārējie'!M31</f>
        <v>1386</v>
      </c>
      <c r="N31" s="90">
        <f t="shared" si="4"/>
        <v>41402</v>
      </c>
    </row>
    <row r="32" spans="1:14" ht="14.25" customHeight="1">
      <c r="A32" s="152" t="s">
        <v>32</v>
      </c>
      <c r="B32" s="87" t="s">
        <v>16</v>
      </c>
      <c r="C32" s="74">
        <f ca="1">'Vidzeme valsts'!C32+'Vidzeme pārējie'!C32</f>
        <v>0</v>
      </c>
      <c r="D32" s="74">
        <f ca="1">'Vidzeme valsts'!D32+'Vidzeme pārējie'!D32</f>
        <v>0</v>
      </c>
      <c r="E32" s="74">
        <f ca="1">'Vidzeme valsts'!E32+'Vidzeme pārējie'!E32</f>
        <v>0</v>
      </c>
      <c r="F32" s="74">
        <f ca="1">'Vidzeme valsts'!F32+'Vidzeme pārējie'!F32</f>
        <v>0</v>
      </c>
      <c r="G32" s="102">
        <f t="shared" si="1"/>
        <v>0</v>
      </c>
      <c r="H32" s="74">
        <f ca="1">'Vidzeme valsts'!H32+'Vidzeme pārējie'!H32</f>
        <v>0</v>
      </c>
      <c r="I32" s="74">
        <f ca="1">'Vidzeme valsts'!I32+'Vidzeme pārējie'!I32</f>
        <v>0</v>
      </c>
      <c r="J32" s="74">
        <f ca="1">'Vidzeme valsts'!J32+'Vidzeme pārējie'!J32</f>
        <v>0</v>
      </c>
      <c r="K32" s="102">
        <f t="shared" si="2"/>
        <v>0</v>
      </c>
      <c r="L32" s="102">
        <f t="shared" si="3"/>
        <v>0</v>
      </c>
      <c r="M32" s="74">
        <f ca="1">'Vidzeme valsts'!M32+'Vidzeme pārējie'!M32</f>
        <v>0</v>
      </c>
      <c r="N32" s="90">
        <f t="shared" si="4"/>
        <v>0</v>
      </c>
    </row>
    <row r="33" spans="1:15" ht="14.25" customHeight="1">
      <c r="A33" s="152"/>
      <c r="B33" s="87" t="s">
        <v>17</v>
      </c>
      <c r="C33" s="74">
        <f ca="1">'Vidzeme valsts'!C33+'Vidzeme pārējie'!C33</f>
        <v>0</v>
      </c>
      <c r="D33" s="74">
        <f ca="1">'Vidzeme valsts'!D33+'Vidzeme pārējie'!D33</f>
        <v>0</v>
      </c>
      <c r="E33" s="74">
        <f ca="1">'Vidzeme valsts'!E33+'Vidzeme pārējie'!E33</f>
        <v>0</v>
      </c>
      <c r="F33" s="74">
        <f ca="1">'Vidzeme valsts'!F33+'Vidzeme pārējie'!F33</f>
        <v>0</v>
      </c>
      <c r="G33" s="102">
        <f t="shared" si="1"/>
        <v>0</v>
      </c>
      <c r="H33" s="74">
        <f ca="1">'Vidzeme valsts'!H33+'Vidzeme pārējie'!H33</f>
        <v>0</v>
      </c>
      <c r="I33" s="74">
        <f ca="1">'Vidzeme valsts'!I33+'Vidzeme pārējie'!I33</f>
        <v>0</v>
      </c>
      <c r="J33" s="74">
        <f ca="1">'Vidzeme valsts'!J33+'Vidzeme pārējie'!J33</f>
        <v>0</v>
      </c>
      <c r="K33" s="102">
        <f t="shared" si="2"/>
        <v>0</v>
      </c>
      <c r="L33" s="102">
        <f t="shared" si="3"/>
        <v>0</v>
      </c>
      <c r="M33" s="74">
        <f ca="1">'Vidzeme valsts'!M33+'Vidzeme pārējie'!M33</f>
        <v>0</v>
      </c>
      <c r="N33" s="90">
        <f t="shared" si="4"/>
        <v>0</v>
      </c>
    </row>
    <row r="34" spans="1:15" ht="14.25" customHeight="1">
      <c r="A34" s="152" t="s">
        <v>33</v>
      </c>
      <c r="B34" s="87" t="s">
        <v>16</v>
      </c>
      <c r="C34" s="74">
        <f ca="1">'Vidzeme valsts'!C34+'Vidzeme pārējie'!C34</f>
        <v>13.11</v>
      </c>
      <c r="D34" s="74">
        <f ca="1">'Vidzeme valsts'!D34+'Vidzeme pārējie'!D34</f>
        <v>0.76</v>
      </c>
      <c r="E34" s="74">
        <f ca="1">'Vidzeme valsts'!E34+'Vidzeme pārējie'!E34</f>
        <v>0</v>
      </c>
      <c r="F34" s="74">
        <f ca="1">'Vidzeme valsts'!F34+'Vidzeme pārējie'!F34</f>
        <v>0</v>
      </c>
      <c r="G34" s="102">
        <f t="shared" si="1"/>
        <v>13.87</v>
      </c>
      <c r="H34" s="74">
        <f ca="1">'Vidzeme valsts'!H34+'Vidzeme pārējie'!H34</f>
        <v>1.3</v>
      </c>
      <c r="I34" s="74">
        <f ca="1">'Vidzeme valsts'!I34+'Vidzeme pārējie'!I34</f>
        <v>0</v>
      </c>
      <c r="J34" s="74">
        <f ca="1">'Vidzeme valsts'!J34+'Vidzeme pārējie'!J34</f>
        <v>0</v>
      </c>
      <c r="K34" s="102">
        <f t="shared" si="2"/>
        <v>1.3</v>
      </c>
      <c r="L34" s="102">
        <f t="shared" si="3"/>
        <v>15.17</v>
      </c>
      <c r="M34" s="74">
        <f ca="1">'Vidzeme valsts'!M34+'Vidzeme pārējie'!M34</f>
        <v>1.28</v>
      </c>
      <c r="N34" s="90">
        <f t="shared" si="4"/>
        <v>16.45</v>
      </c>
    </row>
    <row r="35" spans="1:15" ht="14.25" customHeight="1">
      <c r="A35" s="152"/>
      <c r="B35" s="87" t="s">
        <v>17</v>
      </c>
      <c r="C35" s="123">
        <f ca="1">'Vidzeme valsts'!C35+'Vidzeme pārējie'!C35</f>
        <v>994.21</v>
      </c>
      <c r="D35" s="123">
        <f ca="1">'Vidzeme valsts'!D35+'Vidzeme pārējie'!D35</f>
        <v>179.89</v>
      </c>
      <c r="E35" s="123">
        <f ca="1">'Vidzeme valsts'!E35+'Vidzeme pārējie'!E35</f>
        <v>0</v>
      </c>
      <c r="F35" s="123">
        <f ca="1">'Vidzeme valsts'!F35+'Vidzeme pārējie'!F35</f>
        <v>0</v>
      </c>
      <c r="G35" s="115">
        <f t="shared" si="1"/>
        <v>1174.0999999999999</v>
      </c>
      <c r="H35" s="123">
        <f ca="1">'Vidzeme valsts'!H35+'Vidzeme pārējie'!H35</f>
        <v>292.37</v>
      </c>
      <c r="I35" s="123">
        <f ca="1">'Vidzeme valsts'!I35+'Vidzeme pārējie'!I35</f>
        <v>0</v>
      </c>
      <c r="J35" s="123">
        <f ca="1">'Vidzeme valsts'!J35+'Vidzeme pārējie'!J35</f>
        <v>0</v>
      </c>
      <c r="K35" s="115">
        <f t="shared" si="2"/>
        <v>292.37</v>
      </c>
      <c r="L35" s="115">
        <f t="shared" si="3"/>
        <v>1466.4699999999998</v>
      </c>
      <c r="M35" s="123">
        <f ca="1">'Vidzeme valsts'!M35+'Vidzeme pārējie'!M35</f>
        <v>126.66</v>
      </c>
      <c r="N35" s="90">
        <f t="shared" si="4"/>
        <v>1593.1299999999999</v>
      </c>
    </row>
    <row r="36" spans="1:15" ht="14.25" customHeight="1">
      <c r="A36" s="152" t="s">
        <v>34</v>
      </c>
      <c r="B36" s="87" t="s">
        <v>16</v>
      </c>
      <c r="C36" s="74">
        <f ca="1">'Vidzeme valsts'!C36+'Vidzeme pārējie'!C36</f>
        <v>37.990000000000009</v>
      </c>
      <c r="D36" s="74">
        <f ca="1">'Vidzeme valsts'!D36+'Vidzeme pārējie'!D36</f>
        <v>2.5300000000000002</v>
      </c>
      <c r="E36" s="74">
        <f ca="1">'Vidzeme valsts'!E36+'Vidzeme pārējie'!E36</f>
        <v>0</v>
      </c>
      <c r="F36" s="74">
        <f ca="1">'Vidzeme valsts'!F36+'Vidzeme pārējie'!F36</f>
        <v>0</v>
      </c>
      <c r="G36" s="102">
        <f t="shared" si="1"/>
        <v>40.52000000000001</v>
      </c>
      <c r="H36" s="74">
        <f ca="1">'Vidzeme valsts'!H36+'Vidzeme pārējie'!H36</f>
        <v>0.1</v>
      </c>
      <c r="I36" s="74">
        <f ca="1">'Vidzeme valsts'!I36+'Vidzeme pārējie'!I36</f>
        <v>0</v>
      </c>
      <c r="J36" s="74">
        <f ca="1">'Vidzeme valsts'!J36+'Vidzeme pārējie'!J36</f>
        <v>1</v>
      </c>
      <c r="K36" s="102">
        <f t="shared" si="2"/>
        <v>1.1000000000000001</v>
      </c>
      <c r="L36" s="102">
        <f t="shared" si="3"/>
        <v>41.620000000000012</v>
      </c>
      <c r="M36" s="74">
        <f ca="1">'Vidzeme valsts'!M36+'Vidzeme pārējie'!M36</f>
        <v>2.1300000000000003</v>
      </c>
      <c r="N36" s="90">
        <f t="shared" si="4"/>
        <v>43.750000000000014</v>
      </c>
    </row>
    <row r="37" spans="1:15" ht="14.25" customHeight="1">
      <c r="A37" s="152"/>
      <c r="B37" s="87" t="s">
        <v>17</v>
      </c>
      <c r="C37" s="123">
        <f ca="1">'Vidzeme valsts'!C37+'Vidzeme pārējie'!C37</f>
        <v>427.40999999999997</v>
      </c>
      <c r="D37" s="123">
        <f ca="1">'Vidzeme valsts'!D37+'Vidzeme pārējie'!D37</f>
        <v>189.65999999999997</v>
      </c>
      <c r="E37" s="123">
        <f ca="1">'Vidzeme valsts'!E37+'Vidzeme pārējie'!E37</f>
        <v>0</v>
      </c>
      <c r="F37" s="123">
        <f ca="1">'Vidzeme valsts'!F37+'Vidzeme pārējie'!F37</f>
        <v>0</v>
      </c>
      <c r="G37" s="115">
        <f t="shared" si="1"/>
        <v>617.06999999999994</v>
      </c>
      <c r="H37" s="123">
        <f ca="1">'Vidzeme valsts'!H37+'Vidzeme pārējie'!H37</f>
        <v>5.42</v>
      </c>
      <c r="I37" s="123">
        <f ca="1">'Vidzeme valsts'!I37+'Vidzeme pārējie'!I37</f>
        <v>0</v>
      </c>
      <c r="J37" s="123">
        <f ca="1">'Vidzeme valsts'!J37+'Vidzeme pārējie'!J37</f>
        <v>22.25</v>
      </c>
      <c r="K37" s="115">
        <f t="shared" si="2"/>
        <v>27.67</v>
      </c>
      <c r="L37" s="115">
        <f t="shared" si="3"/>
        <v>644.7399999999999</v>
      </c>
      <c r="M37" s="123">
        <f ca="1">'Vidzeme valsts'!M37+'Vidzeme pārējie'!M37</f>
        <v>97.12</v>
      </c>
      <c r="N37" s="90">
        <f t="shared" si="4"/>
        <v>741.8599999999999</v>
      </c>
      <c r="O37" s="18"/>
    </row>
    <row r="38" spans="1:15" ht="14.25" customHeight="1">
      <c r="A38" s="60" t="s">
        <v>35</v>
      </c>
      <c r="B38" s="87" t="s">
        <v>16</v>
      </c>
      <c r="C38" s="102">
        <f t="shared" ref="C38:L39" si="5">C4+C12+C14+C16+C18+C20+C22+C24+C26+C28+C30+C32+C34+C36</f>
        <v>8902.840000000002</v>
      </c>
      <c r="D38" s="102">
        <f t="shared" si="5"/>
        <v>6958.3499999999995</v>
      </c>
      <c r="E38" s="102">
        <f t="shared" si="5"/>
        <v>19.149999999999999</v>
      </c>
      <c r="F38" s="102">
        <f t="shared" si="5"/>
        <v>58.300000000000011</v>
      </c>
      <c r="G38" s="102">
        <f t="shared" si="5"/>
        <v>15938.640000000003</v>
      </c>
      <c r="H38" s="102">
        <f t="shared" si="5"/>
        <v>7789.8400000000011</v>
      </c>
      <c r="I38" s="102">
        <f t="shared" si="5"/>
        <v>324.81999999999994</v>
      </c>
      <c r="J38" s="102">
        <f t="shared" si="5"/>
        <v>1267.4699999999998</v>
      </c>
      <c r="K38" s="102">
        <f>K4+K12+K14+K16+K18+K20+K22+K24+K26+K28+K30+K32+K34+K36</f>
        <v>9382.1299999999992</v>
      </c>
      <c r="L38" s="102">
        <f t="shared" si="5"/>
        <v>25320.769999999997</v>
      </c>
      <c r="M38" s="102">
        <f>M4+M12+M14+M16+M18+M20+M22+M24+M26+M28+M30+M32+M34+M36</f>
        <v>3112.2500000000014</v>
      </c>
      <c r="N38" s="90">
        <f>N4+N12+N14+N16+N18+N20+N22+N24+N26+N28+N30+N32+N34+N36</f>
        <v>28433.020000000004</v>
      </c>
      <c r="O38" s="17"/>
    </row>
    <row r="39" spans="1:15" ht="14.25" customHeight="1">
      <c r="A39" s="35"/>
      <c r="B39" s="87" t="s">
        <v>17</v>
      </c>
      <c r="C39" s="115">
        <f>C5+C13+C15+C17+C19+C21+C23+C25+C27+C29+C31+C33+C35+C37</f>
        <v>1029502.62</v>
      </c>
      <c r="D39" s="115">
        <f>D5+D13+D15+D17+D19+D21+D23+D25+D27+D29+D31+D33+D35+D37</f>
        <v>647922.55000000005</v>
      </c>
      <c r="E39" s="115">
        <f t="shared" si="5"/>
        <v>338</v>
      </c>
      <c r="F39" s="115">
        <f t="shared" si="5"/>
        <v>3093</v>
      </c>
      <c r="G39" s="115">
        <f t="shared" si="5"/>
        <v>1680856.1700000002</v>
      </c>
      <c r="H39" s="115">
        <f>H5+H13+H15+H17+H19+H21+H23+H25+H27+H29+H31+H33+H35+H37</f>
        <v>1030126.55</v>
      </c>
      <c r="I39" s="115">
        <f t="shared" si="5"/>
        <v>40625</v>
      </c>
      <c r="J39" s="115">
        <f t="shared" si="5"/>
        <v>240339.25</v>
      </c>
      <c r="K39" s="115">
        <f t="shared" si="5"/>
        <v>1311090.8</v>
      </c>
      <c r="L39" s="115">
        <f t="shared" si="5"/>
        <v>2991946.97</v>
      </c>
      <c r="M39" s="115">
        <f>M5+M13+M15+M17+M19+M21+M23+M25+M27+M29+M31+M33+M35+M37</f>
        <v>442915.77999999997</v>
      </c>
      <c r="N39" s="90">
        <f>N5+N13+N15+N17+N19+N21+N23+N25+N27+N29+N31+N33+N35+N37</f>
        <v>3434862.7499999995</v>
      </c>
      <c r="O39" s="17"/>
    </row>
    <row r="40" spans="1:15">
      <c r="O40" s="18"/>
    </row>
  </sheetData>
  <mergeCells count="16">
    <mergeCell ref="A28:A29"/>
    <mergeCell ref="A30:A31"/>
    <mergeCell ref="C2:M2"/>
    <mergeCell ref="A6:A7"/>
    <mergeCell ref="A8:A9"/>
    <mergeCell ref="A10:A11"/>
    <mergeCell ref="A1:B1"/>
    <mergeCell ref="A32:A33"/>
    <mergeCell ref="A34:A35"/>
    <mergeCell ref="A16:A17"/>
    <mergeCell ref="A14:A15"/>
    <mergeCell ref="A36:A37"/>
    <mergeCell ref="A18:A19"/>
    <mergeCell ref="A20:A21"/>
    <mergeCell ref="A24:A25"/>
    <mergeCell ref="A26:A27"/>
  </mergeCells>
  <phoneticPr fontId="0" type="noConversion"/>
  <pageMargins left="0.17" right="0.17" top="0.17" bottom="0.19" header="0.17" footer="0.17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</sheetPr>
  <dimension ref="A1:R41"/>
  <sheetViews>
    <sheetView zoomScale="85" zoomScaleNormal="85" workbookViewId="0">
      <selection activeCell="Q19" sqref="Q19"/>
    </sheetView>
  </sheetViews>
  <sheetFormatPr defaultRowHeight="15"/>
  <cols>
    <col min="1" max="1" width="33.5703125" style="22" customWidth="1"/>
    <col min="2" max="2" width="4" style="22" customWidth="1"/>
    <col min="3" max="3" width="8.28515625" style="22" customWidth="1"/>
    <col min="4" max="4" width="9.140625" style="22"/>
    <col min="5" max="5" width="5.28515625" style="22" customWidth="1"/>
    <col min="6" max="6" width="9.7109375" style="22" customWidth="1"/>
    <col min="7" max="7" width="13.28515625" style="22" customWidth="1"/>
    <col min="8" max="8" width="9.140625" style="22"/>
    <col min="9" max="9" width="6.7109375" style="22" customWidth="1"/>
    <col min="10" max="10" width="7.7109375" style="22" customWidth="1"/>
    <col min="11" max="11" width="11.140625" style="22" customWidth="1"/>
    <col min="12" max="12" width="7.85546875" style="22" customWidth="1"/>
    <col min="13" max="13" width="15.7109375" style="22" customWidth="1"/>
    <col min="14" max="14" width="12.140625" style="42" customWidth="1"/>
    <col min="15" max="16384" width="9.140625" style="22"/>
  </cols>
  <sheetData>
    <row r="1" spans="1:16" ht="12.75" customHeight="1">
      <c r="A1" s="89" t="s">
        <v>65</v>
      </c>
    </row>
    <row r="2" spans="1:16" ht="12" customHeight="1">
      <c r="A2" s="130" t="s">
        <v>0</v>
      </c>
      <c r="B2" s="131"/>
      <c r="C2" s="162" t="s">
        <v>1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32" t="s">
        <v>2</v>
      </c>
    </row>
    <row r="3" spans="1:16" ht="24.75" customHeight="1">
      <c r="A3" s="61" t="s">
        <v>3</v>
      </c>
      <c r="B3" s="106"/>
      <c r="C3" s="106" t="s">
        <v>4</v>
      </c>
      <c r="D3" s="106" t="s">
        <v>5</v>
      </c>
      <c r="E3" s="106" t="s">
        <v>6</v>
      </c>
      <c r="F3" s="106" t="s">
        <v>7</v>
      </c>
      <c r="G3" s="106" t="s">
        <v>8</v>
      </c>
      <c r="H3" s="106" t="s">
        <v>9</v>
      </c>
      <c r="I3" s="106" t="s">
        <v>10</v>
      </c>
      <c r="J3" s="106" t="s">
        <v>11</v>
      </c>
      <c r="K3" s="106" t="s">
        <v>12</v>
      </c>
      <c r="L3" s="106" t="s">
        <v>13</v>
      </c>
      <c r="M3" s="106" t="s">
        <v>14</v>
      </c>
      <c r="N3" s="117"/>
      <c r="O3" s="10"/>
      <c r="P3" s="10"/>
    </row>
    <row r="4" spans="1:16" ht="13.5" customHeight="1">
      <c r="A4" s="62" t="s">
        <v>15</v>
      </c>
      <c r="B4" s="106" t="s">
        <v>16</v>
      </c>
      <c r="C4" s="79">
        <f>C6+C8+C10</f>
        <v>948.71999999999991</v>
      </c>
      <c r="D4" s="79">
        <f t="shared" ref="D4:F5" si="0">D6+D8+D10</f>
        <v>282.55</v>
      </c>
      <c r="E4" s="79">
        <f t="shared" si="0"/>
        <v>0</v>
      </c>
      <c r="F4" s="79">
        <f t="shared" si="0"/>
        <v>0</v>
      </c>
      <c r="G4" s="79">
        <f>SUM(C4:F4)</f>
        <v>1231.27</v>
      </c>
      <c r="H4" s="79">
        <f t="shared" ref="H4:J5" si="1">H6+H8+H10</f>
        <v>1185.9800000000002</v>
      </c>
      <c r="I4" s="79">
        <f t="shared" si="1"/>
        <v>160.24999999999997</v>
      </c>
      <c r="J4" s="79">
        <f t="shared" si="1"/>
        <v>271.15999999999997</v>
      </c>
      <c r="K4" s="79">
        <f>SUM(H4:J4)</f>
        <v>1617.3900000000003</v>
      </c>
      <c r="L4" s="79">
        <f>G4+K4</f>
        <v>2848.6600000000003</v>
      </c>
      <c r="M4" s="79">
        <f>M6+M8+M10</f>
        <v>66.960000000000008</v>
      </c>
      <c r="N4" s="80">
        <f>M4+L4</f>
        <v>2915.6200000000003</v>
      </c>
      <c r="O4" s="10"/>
      <c r="P4" s="10"/>
    </row>
    <row r="5" spans="1:16" ht="14.25" customHeight="1">
      <c r="A5" s="63"/>
      <c r="B5" s="106" t="s">
        <v>38</v>
      </c>
      <c r="C5" s="81">
        <f>C7+C9+C11</f>
        <v>312773</v>
      </c>
      <c r="D5" s="81">
        <f>D7+D9+D11</f>
        <v>91749</v>
      </c>
      <c r="E5" s="81">
        <f t="shared" si="0"/>
        <v>0</v>
      </c>
      <c r="F5" s="81">
        <f t="shared" si="0"/>
        <v>0</v>
      </c>
      <c r="G5" s="81">
        <f>SUM(C5:F5)</f>
        <v>404522</v>
      </c>
      <c r="H5" s="81">
        <f t="shared" si="1"/>
        <v>339382</v>
      </c>
      <c r="I5" s="81">
        <f t="shared" si="1"/>
        <v>48368</v>
      </c>
      <c r="J5" s="81">
        <f t="shared" si="1"/>
        <v>91505</v>
      </c>
      <c r="K5" s="81">
        <f>SUM(H5:J5)</f>
        <v>479255</v>
      </c>
      <c r="L5" s="81">
        <f>G5+K5</f>
        <v>883777</v>
      </c>
      <c r="M5" s="81">
        <f>M7+M9+M11</f>
        <v>12122</v>
      </c>
      <c r="N5" s="80">
        <f>M5+L5</f>
        <v>895899</v>
      </c>
      <c r="O5" s="10"/>
      <c r="P5" s="10"/>
    </row>
    <row r="6" spans="1:16">
      <c r="A6" s="159" t="s">
        <v>39</v>
      </c>
      <c r="B6" s="106" t="s">
        <v>16</v>
      </c>
      <c r="C6" s="83">
        <v>919.33999999999992</v>
      </c>
      <c r="D6" s="83">
        <v>280.42</v>
      </c>
      <c r="E6" s="83">
        <v>0</v>
      </c>
      <c r="F6" s="83">
        <v>0</v>
      </c>
      <c r="G6" s="101">
        <f>SUM(C6:F6)</f>
        <v>1199.76</v>
      </c>
      <c r="H6" s="83">
        <v>1183.7900000000002</v>
      </c>
      <c r="I6" s="83">
        <v>160.11999999999998</v>
      </c>
      <c r="J6" s="83">
        <v>267.66999999999996</v>
      </c>
      <c r="K6" s="101">
        <f>SUM(H6:J6)</f>
        <v>1611.58</v>
      </c>
      <c r="L6" s="101">
        <f>G6+K6</f>
        <v>2811.34</v>
      </c>
      <c r="M6" s="83">
        <v>66.330000000000013</v>
      </c>
      <c r="N6" s="118">
        <f>SUM(L6:M6)</f>
        <v>2877.67</v>
      </c>
      <c r="O6" s="10"/>
      <c r="P6" s="10"/>
    </row>
    <row r="7" spans="1:16" ht="15.75">
      <c r="A7" s="159"/>
      <c r="B7" s="106" t="s">
        <v>38</v>
      </c>
      <c r="C7" s="83">
        <v>311578</v>
      </c>
      <c r="D7" s="83">
        <v>91409</v>
      </c>
      <c r="E7" s="83">
        <v>0</v>
      </c>
      <c r="F7" s="83">
        <v>0</v>
      </c>
      <c r="G7" s="119">
        <f t="shared" ref="G7:G39" si="2">SUM(C7:F7)</f>
        <v>402987</v>
      </c>
      <c r="H7" s="83">
        <v>339015</v>
      </c>
      <c r="I7" s="83">
        <v>48362</v>
      </c>
      <c r="J7" s="83">
        <v>91394</v>
      </c>
      <c r="K7" s="119">
        <f t="shared" ref="K7:K39" si="3">SUM(H7:J7)</f>
        <v>478771</v>
      </c>
      <c r="L7" s="119">
        <f t="shared" ref="L7:L39" si="4">G7+K7</f>
        <v>881758</v>
      </c>
      <c r="M7" s="83">
        <v>12049</v>
      </c>
      <c r="N7" s="118">
        <f t="shared" ref="N7:N39" si="5">SUM(L7:M7)</f>
        <v>893807</v>
      </c>
      <c r="O7" s="10"/>
      <c r="P7" s="10"/>
    </row>
    <row r="8" spans="1:16">
      <c r="A8" s="159" t="s">
        <v>40</v>
      </c>
      <c r="B8" s="106" t="s">
        <v>16</v>
      </c>
      <c r="C8" s="83">
        <v>28</v>
      </c>
      <c r="D8" s="83">
        <v>0.73</v>
      </c>
      <c r="E8" s="83">
        <v>0</v>
      </c>
      <c r="F8" s="83">
        <v>0</v>
      </c>
      <c r="G8" s="101">
        <f t="shared" si="2"/>
        <v>28.73</v>
      </c>
      <c r="H8" s="83">
        <v>0.64</v>
      </c>
      <c r="I8" s="83">
        <v>0.13</v>
      </c>
      <c r="J8" s="83">
        <v>3.49</v>
      </c>
      <c r="K8" s="101">
        <f t="shared" si="3"/>
        <v>4.26</v>
      </c>
      <c r="L8" s="101">
        <f t="shared" si="4"/>
        <v>32.99</v>
      </c>
      <c r="M8" s="83">
        <v>0.63</v>
      </c>
      <c r="N8" s="118">
        <f t="shared" si="5"/>
        <v>33.620000000000005</v>
      </c>
      <c r="O8" s="10"/>
      <c r="P8" s="10"/>
    </row>
    <row r="9" spans="1:16" ht="27" customHeight="1">
      <c r="A9" s="159"/>
      <c r="B9" s="106" t="s">
        <v>38</v>
      </c>
      <c r="C9" s="83">
        <v>949</v>
      </c>
      <c r="D9" s="83">
        <v>10</v>
      </c>
      <c r="E9" s="83">
        <v>0</v>
      </c>
      <c r="F9" s="83">
        <v>0</v>
      </c>
      <c r="G9" s="101">
        <f t="shared" si="2"/>
        <v>959</v>
      </c>
      <c r="H9" s="83">
        <v>17</v>
      </c>
      <c r="I9" s="83">
        <v>6</v>
      </c>
      <c r="J9" s="83">
        <v>111</v>
      </c>
      <c r="K9" s="101">
        <f t="shared" si="3"/>
        <v>134</v>
      </c>
      <c r="L9" s="101">
        <f t="shared" si="4"/>
        <v>1093</v>
      </c>
      <c r="M9" s="83">
        <v>73</v>
      </c>
      <c r="N9" s="118">
        <f t="shared" si="5"/>
        <v>1166</v>
      </c>
      <c r="O9" s="10"/>
      <c r="P9" s="10"/>
    </row>
    <row r="10" spans="1:16" ht="14.25" customHeight="1">
      <c r="A10" s="159" t="s">
        <v>41</v>
      </c>
      <c r="B10" s="106" t="s">
        <v>16</v>
      </c>
      <c r="C10" s="83">
        <v>1.38</v>
      </c>
      <c r="D10" s="83">
        <v>1.4</v>
      </c>
      <c r="E10" s="83">
        <v>0</v>
      </c>
      <c r="F10" s="83">
        <v>0</v>
      </c>
      <c r="G10" s="101">
        <f t="shared" si="2"/>
        <v>2.78</v>
      </c>
      <c r="H10" s="83">
        <v>1.55</v>
      </c>
      <c r="I10" s="83">
        <v>0</v>
      </c>
      <c r="J10" s="83">
        <v>0</v>
      </c>
      <c r="K10" s="101">
        <f t="shared" si="3"/>
        <v>1.55</v>
      </c>
      <c r="L10" s="101">
        <f t="shared" si="4"/>
        <v>4.33</v>
      </c>
      <c r="M10" s="83">
        <v>0</v>
      </c>
      <c r="N10" s="118">
        <f t="shared" si="5"/>
        <v>4.33</v>
      </c>
      <c r="O10" s="10"/>
      <c r="P10" s="10"/>
    </row>
    <row r="11" spans="1:16" ht="14.25" customHeight="1">
      <c r="A11" s="159"/>
      <c r="B11" s="106" t="s">
        <v>38</v>
      </c>
      <c r="C11" s="83">
        <v>246</v>
      </c>
      <c r="D11" s="83">
        <v>330</v>
      </c>
      <c r="E11" s="83">
        <v>0</v>
      </c>
      <c r="F11" s="83">
        <v>0</v>
      </c>
      <c r="G11" s="101">
        <f t="shared" si="2"/>
        <v>576</v>
      </c>
      <c r="H11" s="83">
        <v>350</v>
      </c>
      <c r="I11" s="83">
        <v>0</v>
      </c>
      <c r="J11" s="83">
        <v>0</v>
      </c>
      <c r="K11" s="101">
        <f t="shared" si="3"/>
        <v>350</v>
      </c>
      <c r="L11" s="101">
        <f t="shared" si="4"/>
        <v>926</v>
      </c>
      <c r="M11" s="83">
        <v>0</v>
      </c>
      <c r="N11" s="118">
        <f t="shared" si="5"/>
        <v>926</v>
      </c>
      <c r="O11" s="10"/>
      <c r="P11" s="10"/>
    </row>
    <row r="12" spans="1:16" ht="14.25" customHeight="1">
      <c r="A12" s="62" t="s">
        <v>21</v>
      </c>
      <c r="B12" s="106" t="s">
        <v>16</v>
      </c>
      <c r="C12" s="83">
        <v>665.97</v>
      </c>
      <c r="D12" s="83">
        <v>1382.8599999999997</v>
      </c>
      <c r="E12" s="83">
        <v>0.74</v>
      </c>
      <c r="F12" s="83">
        <v>0</v>
      </c>
      <c r="G12" s="79">
        <f t="shared" si="2"/>
        <v>2049.5699999999997</v>
      </c>
      <c r="H12" s="83">
        <v>330.03000000000003</v>
      </c>
      <c r="I12" s="83">
        <v>34.54</v>
      </c>
      <c r="J12" s="83">
        <v>85.88</v>
      </c>
      <c r="K12" s="79">
        <f t="shared" si="3"/>
        <v>450.45000000000005</v>
      </c>
      <c r="L12" s="79">
        <f t="shared" si="4"/>
        <v>2500.0199999999995</v>
      </c>
      <c r="M12" s="83">
        <v>1.7</v>
      </c>
      <c r="N12" s="80">
        <f>SUM(L12:M12)</f>
        <v>2501.7199999999993</v>
      </c>
      <c r="O12" s="10"/>
      <c r="P12" s="10"/>
    </row>
    <row r="13" spans="1:16" ht="14.25" customHeight="1">
      <c r="A13" s="23" t="s">
        <v>37</v>
      </c>
      <c r="B13" s="106" t="s">
        <v>38</v>
      </c>
      <c r="C13" s="83">
        <v>36749</v>
      </c>
      <c r="D13" s="83">
        <v>85998</v>
      </c>
      <c r="E13" s="83">
        <v>9</v>
      </c>
      <c r="F13" s="83">
        <v>0</v>
      </c>
      <c r="G13" s="79">
        <f t="shared" si="2"/>
        <v>122756</v>
      </c>
      <c r="H13" s="83">
        <v>17453</v>
      </c>
      <c r="I13" s="83">
        <v>1861</v>
      </c>
      <c r="J13" s="83">
        <v>4141</v>
      </c>
      <c r="K13" s="79">
        <f t="shared" si="3"/>
        <v>23455</v>
      </c>
      <c r="L13" s="79">
        <f t="shared" si="4"/>
        <v>146211</v>
      </c>
      <c r="M13" s="83">
        <v>100</v>
      </c>
      <c r="N13" s="80">
        <f t="shared" si="5"/>
        <v>146311</v>
      </c>
      <c r="O13" s="10"/>
      <c r="P13" s="10"/>
    </row>
    <row r="14" spans="1:16" ht="14.25" customHeight="1">
      <c r="A14" s="156" t="s">
        <v>23</v>
      </c>
      <c r="B14" s="106" t="s">
        <v>16</v>
      </c>
      <c r="C14" s="83">
        <v>10.8</v>
      </c>
      <c r="D14" s="83">
        <v>19.240000000000002</v>
      </c>
      <c r="E14" s="83">
        <v>0</v>
      </c>
      <c r="F14" s="83">
        <v>29.689999999999998</v>
      </c>
      <c r="G14" s="79">
        <f t="shared" si="2"/>
        <v>59.730000000000004</v>
      </c>
      <c r="H14" s="83">
        <v>12.48</v>
      </c>
      <c r="I14" s="83"/>
      <c r="J14" s="83">
        <v>1.17</v>
      </c>
      <c r="K14" s="79">
        <f t="shared" si="3"/>
        <v>13.65</v>
      </c>
      <c r="L14" s="79">
        <f t="shared" si="4"/>
        <v>73.38000000000001</v>
      </c>
      <c r="M14" s="83">
        <v>1.1100000000000001</v>
      </c>
      <c r="N14" s="80">
        <f t="shared" si="5"/>
        <v>74.490000000000009</v>
      </c>
      <c r="O14" s="10"/>
      <c r="P14" s="10"/>
    </row>
    <row r="15" spans="1:16" ht="14.25" customHeight="1">
      <c r="A15" s="156"/>
      <c r="B15" s="106" t="s">
        <v>38</v>
      </c>
      <c r="C15" s="83">
        <v>1588</v>
      </c>
      <c r="D15" s="83">
        <v>3201</v>
      </c>
      <c r="E15" s="83"/>
      <c r="F15" s="83">
        <v>3480</v>
      </c>
      <c r="G15" s="79">
        <f t="shared" si="2"/>
        <v>8269</v>
      </c>
      <c r="H15" s="83">
        <v>1351</v>
      </c>
      <c r="I15" s="83"/>
      <c r="J15" s="83">
        <v>138</v>
      </c>
      <c r="K15" s="79">
        <f t="shared" si="3"/>
        <v>1489</v>
      </c>
      <c r="L15" s="79">
        <f t="shared" si="4"/>
        <v>9758</v>
      </c>
      <c r="M15" s="83">
        <v>141</v>
      </c>
      <c r="N15" s="80">
        <f t="shared" si="5"/>
        <v>9899</v>
      </c>
      <c r="O15" s="10"/>
      <c r="P15" s="10"/>
    </row>
    <row r="16" spans="1:16" ht="14.25" customHeight="1">
      <c r="A16" s="156" t="s">
        <v>24</v>
      </c>
      <c r="B16" s="106" t="s">
        <v>16</v>
      </c>
      <c r="C16" s="83">
        <v>1128.8899999999999</v>
      </c>
      <c r="D16" s="83">
        <v>1163.7</v>
      </c>
      <c r="E16" s="83">
        <v>29.85</v>
      </c>
      <c r="F16" s="83">
        <v>24.61</v>
      </c>
      <c r="G16" s="79">
        <f t="shared" si="2"/>
        <v>2347.0500000000002</v>
      </c>
      <c r="H16" s="83">
        <v>557.91</v>
      </c>
      <c r="I16" s="83">
        <v>48.1</v>
      </c>
      <c r="J16" s="83">
        <v>69.790000000000006</v>
      </c>
      <c r="K16" s="79">
        <f t="shared" si="3"/>
        <v>675.8</v>
      </c>
      <c r="L16" s="79">
        <f t="shared" si="4"/>
        <v>3022.8500000000004</v>
      </c>
      <c r="M16" s="83">
        <v>8.370000000000001</v>
      </c>
      <c r="N16" s="80">
        <f t="shared" si="5"/>
        <v>3031.2200000000003</v>
      </c>
      <c r="O16" s="10"/>
      <c r="P16" s="10"/>
    </row>
    <row r="17" spans="1:16" ht="14.25" customHeight="1">
      <c r="A17" s="156"/>
      <c r="B17" s="106" t="s">
        <v>38</v>
      </c>
      <c r="C17" s="83">
        <v>7496</v>
      </c>
      <c r="D17" s="83">
        <v>9993</v>
      </c>
      <c r="E17" s="83">
        <v>113</v>
      </c>
      <c r="F17" s="83">
        <v>825</v>
      </c>
      <c r="G17" s="79">
        <f t="shared" si="2"/>
        <v>18427</v>
      </c>
      <c r="H17" s="83">
        <v>5882</v>
      </c>
      <c r="I17" s="83">
        <v>513</v>
      </c>
      <c r="J17" s="83">
        <v>1520</v>
      </c>
      <c r="K17" s="79">
        <f t="shared" si="3"/>
        <v>7915</v>
      </c>
      <c r="L17" s="79">
        <f t="shared" si="4"/>
        <v>26342</v>
      </c>
      <c r="M17" s="83">
        <v>105</v>
      </c>
      <c r="N17" s="80">
        <f t="shared" si="5"/>
        <v>26447</v>
      </c>
      <c r="O17" s="10"/>
      <c r="P17" s="10"/>
    </row>
    <row r="18" spans="1:16" ht="14.25" customHeight="1">
      <c r="A18" s="157" t="s">
        <v>42</v>
      </c>
      <c r="B18" s="106" t="s">
        <v>16</v>
      </c>
      <c r="C18" s="83">
        <v>0.74</v>
      </c>
      <c r="D18" s="83">
        <v>32.499999999999993</v>
      </c>
      <c r="E18" s="83">
        <v>0</v>
      </c>
      <c r="F18" s="83">
        <v>0</v>
      </c>
      <c r="G18" s="79">
        <f t="shared" si="2"/>
        <v>33.239999999999995</v>
      </c>
      <c r="H18" s="83">
        <v>12.9</v>
      </c>
      <c r="I18" s="83">
        <v>0</v>
      </c>
      <c r="J18" s="83">
        <v>0</v>
      </c>
      <c r="K18" s="79">
        <f t="shared" si="3"/>
        <v>12.9</v>
      </c>
      <c r="L18" s="79">
        <f t="shared" si="4"/>
        <v>46.139999999999993</v>
      </c>
      <c r="M18" s="83">
        <v>0</v>
      </c>
      <c r="N18" s="80">
        <f t="shared" si="5"/>
        <v>46.139999999999993</v>
      </c>
      <c r="O18" s="10"/>
      <c r="P18" s="10"/>
    </row>
    <row r="19" spans="1:16" ht="14.25" customHeight="1">
      <c r="A19" s="157"/>
      <c r="B19" s="106" t="s">
        <v>38</v>
      </c>
      <c r="C19" s="83">
        <v>150</v>
      </c>
      <c r="D19" s="83">
        <v>9283</v>
      </c>
      <c r="E19" s="83">
        <v>0</v>
      </c>
      <c r="F19" s="83">
        <v>0</v>
      </c>
      <c r="G19" s="79">
        <f t="shared" si="2"/>
        <v>9433</v>
      </c>
      <c r="H19" s="83">
        <v>1450</v>
      </c>
      <c r="I19" s="83">
        <v>0</v>
      </c>
      <c r="J19" s="83">
        <v>0</v>
      </c>
      <c r="K19" s="79">
        <f t="shared" si="3"/>
        <v>1450</v>
      </c>
      <c r="L19" s="79">
        <f t="shared" si="4"/>
        <v>10883</v>
      </c>
      <c r="M19" s="83">
        <v>0</v>
      </c>
      <c r="N19" s="80">
        <f t="shared" si="5"/>
        <v>10883</v>
      </c>
      <c r="O19" s="10"/>
      <c r="P19" s="10"/>
    </row>
    <row r="20" spans="1:16" ht="14.25" customHeight="1">
      <c r="A20" s="157" t="s">
        <v>43</v>
      </c>
      <c r="B20" s="106" t="s">
        <v>16</v>
      </c>
      <c r="C20" s="83">
        <v>0</v>
      </c>
      <c r="D20" s="83">
        <v>0</v>
      </c>
      <c r="E20" s="83">
        <v>0</v>
      </c>
      <c r="F20" s="83">
        <v>0</v>
      </c>
      <c r="G20" s="79">
        <f t="shared" si="2"/>
        <v>0</v>
      </c>
      <c r="H20" s="83">
        <v>0</v>
      </c>
      <c r="I20" s="83">
        <v>0</v>
      </c>
      <c r="J20" s="83">
        <v>0</v>
      </c>
      <c r="K20" s="79">
        <f t="shared" si="3"/>
        <v>0</v>
      </c>
      <c r="L20" s="79">
        <f t="shared" si="4"/>
        <v>0</v>
      </c>
      <c r="M20" s="83">
        <v>0</v>
      </c>
      <c r="N20" s="80">
        <f t="shared" si="5"/>
        <v>0</v>
      </c>
      <c r="O20" s="10"/>
      <c r="P20" s="10"/>
    </row>
    <row r="21" spans="1:16" ht="14.25" customHeight="1">
      <c r="A21" s="157"/>
      <c r="B21" s="106" t="s">
        <v>38</v>
      </c>
      <c r="C21" s="83">
        <v>0</v>
      </c>
      <c r="D21" s="83">
        <v>0</v>
      </c>
      <c r="E21" s="83">
        <v>0</v>
      </c>
      <c r="F21" s="83">
        <v>0</v>
      </c>
      <c r="G21" s="79">
        <f t="shared" si="2"/>
        <v>0</v>
      </c>
      <c r="H21" s="83">
        <v>0</v>
      </c>
      <c r="I21" s="83">
        <v>0</v>
      </c>
      <c r="J21" s="83">
        <v>0</v>
      </c>
      <c r="K21" s="79">
        <f t="shared" si="3"/>
        <v>0</v>
      </c>
      <c r="L21" s="79">
        <f t="shared" si="4"/>
        <v>0</v>
      </c>
      <c r="M21" s="83">
        <v>0</v>
      </c>
      <c r="N21" s="80">
        <f t="shared" si="5"/>
        <v>0</v>
      </c>
      <c r="O21" s="10"/>
      <c r="P21" s="10"/>
    </row>
    <row r="22" spans="1:16" ht="14.25" customHeight="1">
      <c r="A22" s="62" t="s">
        <v>27</v>
      </c>
      <c r="B22" s="106" t="s">
        <v>16</v>
      </c>
      <c r="C22" s="83">
        <v>54.8</v>
      </c>
      <c r="D22" s="83">
        <v>71.52</v>
      </c>
      <c r="E22" s="83"/>
      <c r="F22" s="83">
        <v>1.67</v>
      </c>
      <c r="G22" s="79">
        <f t="shared" si="2"/>
        <v>127.99</v>
      </c>
      <c r="H22" s="83">
        <v>106.2</v>
      </c>
      <c r="I22" s="83">
        <v>3.0500000000000003</v>
      </c>
      <c r="J22" s="83">
        <v>0.19</v>
      </c>
      <c r="K22" s="79">
        <f t="shared" si="3"/>
        <v>109.44</v>
      </c>
      <c r="L22" s="79">
        <f t="shared" si="4"/>
        <v>237.43</v>
      </c>
      <c r="M22" s="83">
        <v>0.81</v>
      </c>
      <c r="N22" s="80">
        <f t="shared" si="5"/>
        <v>238.24</v>
      </c>
      <c r="O22" s="10"/>
      <c r="P22" s="10"/>
    </row>
    <row r="23" spans="1:16" ht="14.25" customHeight="1">
      <c r="A23" s="63"/>
      <c r="B23" s="106" t="s">
        <v>38</v>
      </c>
      <c r="C23" s="83">
        <v>5993</v>
      </c>
      <c r="D23" s="83">
        <v>9322</v>
      </c>
      <c r="E23" s="83"/>
      <c r="F23" s="83">
        <v>272</v>
      </c>
      <c r="G23" s="79">
        <f t="shared" si="2"/>
        <v>15587</v>
      </c>
      <c r="H23" s="83">
        <v>18323</v>
      </c>
      <c r="I23" s="83">
        <v>23</v>
      </c>
      <c r="J23" s="83">
        <v>8</v>
      </c>
      <c r="K23" s="79">
        <f t="shared" si="3"/>
        <v>18354</v>
      </c>
      <c r="L23" s="79">
        <f t="shared" si="4"/>
        <v>33941</v>
      </c>
      <c r="M23" s="83">
        <v>54</v>
      </c>
      <c r="N23" s="80">
        <f t="shared" si="5"/>
        <v>33995</v>
      </c>
      <c r="O23" s="10"/>
      <c r="P23" s="10"/>
    </row>
    <row r="24" spans="1:16" ht="14.25" customHeight="1">
      <c r="A24" s="156" t="s">
        <v>28</v>
      </c>
      <c r="B24" s="106" t="s">
        <v>16</v>
      </c>
      <c r="C24" s="83">
        <v>212.51999999999998</v>
      </c>
      <c r="D24" s="83">
        <v>34.61</v>
      </c>
      <c r="E24" s="83">
        <v>1.75</v>
      </c>
      <c r="F24" s="83">
        <v>12.9</v>
      </c>
      <c r="G24" s="79">
        <f t="shared" si="2"/>
        <v>261.77999999999997</v>
      </c>
      <c r="H24" s="83">
        <v>62.279999999999994</v>
      </c>
      <c r="I24" s="83">
        <v>3.3200000000000003</v>
      </c>
      <c r="J24" s="83">
        <v>4.7100000000000009</v>
      </c>
      <c r="K24" s="79">
        <f t="shared" si="3"/>
        <v>70.31</v>
      </c>
      <c r="L24" s="79">
        <f t="shared" si="4"/>
        <v>332.09</v>
      </c>
      <c r="M24" s="83">
        <v>3.28</v>
      </c>
      <c r="N24" s="80">
        <f t="shared" si="5"/>
        <v>335.36999999999995</v>
      </c>
      <c r="O24" s="10"/>
      <c r="P24" s="10"/>
    </row>
    <row r="25" spans="1:16" ht="14.25" customHeight="1">
      <c r="A25" s="156"/>
      <c r="B25" s="106" t="s">
        <v>38</v>
      </c>
      <c r="C25" s="83">
        <v>5733</v>
      </c>
      <c r="D25" s="83">
        <v>1579</v>
      </c>
      <c r="E25" s="83">
        <v>64</v>
      </c>
      <c r="F25" s="83">
        <v>40</v>
      </c>
      <c r="G25" s="79">
        <f t="shared" si="2"/>
        <v>7416</v>
      </c>
      <c r="H25" s="83">
        <v>1426</v>
      </c>
      <c r="I25" s="83">
        <v>149</v>
      </c>
      <c r="J25" s="83">
        <v>167</v>
      </c>
      <c r="K25" s="79">
        <f t="shared" si="3"/>
        <v>1742</v>
      </c>
      <c r="L25" s="79">
        <f t="shared" si="4"/>
        <v>9158</v>
      </c>
      <c r="M25" s="83">
        <v>203</v>
      </c>
      <c r="N25" s="80">
        <f t="shared" si="5"/>
        <v>9361</v>
      </c>
      <c r="O25" s="10"/>
      <c r="P25" s="10"/>
    </row>
    <row r="26" spans="1:16" ht="14.25" customHeight="1">
      <c r="A26" s="156" t="s">
        <v>29</v>
      </c>
      <c r="B26" s="106" t="s">
        <v>16</v>
      </c>
      <c r="C26" s="83">
        <v>0</v>
      </c>
      <c r="D26" s="83">
        <v>0</v>
      </c>
      <c r="E26" s="83">
        <v>0</v>
      </c>
      <c r="F26" s="83">
        <v>0</v>
      </c>
      <c r="G26" s="79">
        <f t="shared" si="2"/>
        <v>0</v>
      </c>
      <c r="H26" s="83">
        <v>0</v>
      </c>
      <c r="I26" s="83">
        <v>0</v>
      </c>
      <c r="J26" s="83">
        <v>0</v>
      </c>
      <c r="K26" s="79">
        <f t="shared" si="3"/>
        <v>0</v>
      </c>
      <c r="L26" s="79">
        <f t="shared" si="4"/>
        <v>0</v>
      </c>
      <c r="M26" s="83">
        <v>0</v>
      </c>
      <c r="N26" s="80">
        <f t="shared" si="5"/>
        <v>0</v>
      </c>
      <c r="O26" s="10"/>
      <c r="P26" s="10"/>
    </row>
    <row r="27" spans="1:16" ht="14.25" customHeight="1">
      <c r="A27" s="156"/>
      <c r="B27" s="106" t="s">
        <v>38</v>
      </c>
      <c r="C27" s="83">
        <v>0</v>
      </c>
      <c r="D27" s="83">
        <v>0</v>
      </c>
      <c r="E27" s="83">
        <v>0</v>
      </c>
      <c r="F27" s="83">
        <v>0</v>
      </c>
      <c r="G27" s="79">
        <f t="shared" si="2"/>
        <v>0</v>
      </c>
      <c r="H27" s="83">
        <v>0</v>
      </c>
      <c r="I27" s="83">
        <v>0</v>
      </c>
      <c r="J27" s="83">
        <v>0</v>
      </c>
      <c r="K27" s="79">
        <f t="shared" si="3"/>
        <v>0</v>
      </c>
      <c r="L27" s="79">
        <f t="shared" si="4"/>
        <v>0</v>
      </c>
      <c r="M27" s="83">
        <v>0</v>
      </c>
      <c r="N27" s="80">
        <f t="shared" si="5"/>
        <v>0</v>
      </c>
      <c r="O27" s="10"/>
      <c r="P27" s="10"/>
    </row>
    <row r="28" spans="1:16" ht="14.25" customHeight="1">
      <c r="A28" s="156" t="s">
        <v>30</v>
      </c>
      <c r="B28" s="106" t="s">
        <v>16</v>
      </c>
      <c r="C28" s="83">
        <v>0</v>
      </c>
      <c r="D28" s="83">
        <v>6.77</v>
      </c>
      <c r="E28" s="83">
        <v>0</v>
      </c>
      <c r="F28" s="83">
        <v>0</v>
      </c>
      <c r="G28" s="79">
        <f t="shared" si="2"/>
        <v>6.77</v>
      </c>
      <c r="H28" s="83">
        <v>0</v>
      </c>
      <c r="I28" s="83">
        <v>0</v>
      </c>
      <c r="J28" s="83">
        <v>0</v>
      </c>
      <c r="K28" s="79">
        <f t="shared" si="3"/>
        <v>0</v>
      </c>
      <c r="L28" s="79">
        <f t="shared" si="4"/>
        <v>6.77</v>
      </c>
      <c r="M28" s="83">
        <v>0</v>
      </c>
      <c r="N28" s="80">
        <f t="shared" si="5"/>
        <v>6.77</v>
      </c>
      <c r="O28" s="10"/>
      <c r="P28" s="10"/>
    </row>
    <row r="29" spans="1:16" ht="14.25" customHeight="1">
      <c r="A29" s="156"/>
      <c r="B29" s="106" t="s">
        <v>38</v>
      </c>
      <c r="C29" s="83">
        <v>0</v>
      </c>
      <c r="D29" s="83">
        <v>27</v>
      </c>
      <c r="E29" s="83">
        <v>0</v>
      </c>
      <c r="F29" s="83">
        <v>0</v>
      </c>
      <c r="G29" s="79">
        <f t="shared" si="2"/>
        <v>27</v>
      </c>
      <c r="H29" s="83">
        <v>0</v>
      </c>
      <c r="I29" s="83">
        <v>0</v>
      </c>
      <c r="J29" s="83">
        <v>0</v>
      </c>
      <c r="K29" s="79">
        <f t="shared" si="3"/>
        <v>0</v>
      </c>
      <c r="L29" s="79">
        <f t="shared" si="4"/>
        <v>27</v>
      </c>
      <c r="M29" s="83">
        <v>0</v>
      </c>
      <c r="N29" s="80">
        <f t="shared" si="5"/>
        <v>27</v>
      </c>
      <c r="O29" s="10"/>
      <c r="P29" s="10"/>
    </row>
    <row r="30" spans="1:16" ht="14.25" customHeight="1">
      <c r="A30" s="156" t="s">
        <v>31</v>
      </c>
      <c r="B30" s="106" t="s">
        <v>16</v>
      </c>
      <c r="C30" s="83">
        <v>69.600000000000009</v>
      </c>
      <c r="D30" s="83">
        <v>38.099999999999994</v>
      </c>
      <c r="E30" s="83">
        <v>0</v>
      </c>
      <c r="F30" s="83">
        <v>1.8800000000000001</v>
      </c>
      <c r="G30" s="79">
        <f t="shared" si="2"/>
        <v>109.58</v>
      </c>
      <c r="H30" s="83">
        <v>35.169999999999995</v>
      </c>
      <c r="I30" s="83">
        <v>3.48</v>
      </c>
      <c r="J30" s="83">
        <v>10.479999999999999</v>
      </c>
      <c r="K30" s="79">
        <f t="shared" si="3"/>
        <v>49.129999999999988</v>
      </c>
      <c r="L30" s="79">
        <f t="shared" si="4"/>
        <v>158.70999999999998</v>
      </c>
      <c r="M30" s="83">
        <v>14.9</v>
      </c>
      <c r="N30" s="80">
        <f t="shared" si="5"/>
        <v>173.60999999999999</v>
      </c>
      <c r="O30" s="10"/>
      <c r="P30" s="10"/>
    </row>
    <row r="31" spans="1:16" ht="14.25" customHeight="1">
      <c r="A31" s="156"/>
      <c r="B31" s="106" t="s">
        <v>38</v>
      </c>
      <c r="C31" s="83">
        <v>17939</v>
      </c>
      <c r="D31" s="83">
        <v>8125</v>
      </c>
      <c r="E31" s="83">
        <v>0</v>
      </c>
      <c r="F31" s="83">
        <v>197</v>
      </c>
      <c r="G31" s="81">
        <f t="shared" si="2"/>
        <v>26261</v>
      </c>
      <c r="H31" s="83">
        <v>6466</v>
      </c>
      <c r="I31" s="83">
        <v>562</v>
      </c>
      <c r="J31" s="83">
        <v>1201</v>
      </c>
      <c r="K31" s="81">
        <f t="shared" si="3"/>
        <v>8229</v>
      </c>
      <c r="L31" s="81">
        <f t="shared" si="4"/>
        <v>34490</v>
      </c>
      <c r="M31" s="83">
        <v>1436</v>
      </c>
      <c r="N31" s="80">
        <f t="shared" si="5"/>
        <v>35926</v>
      </c>
      <c r="O31" s="10"/>
      <c r="P31" s="10"/>
    </row>
    <row r="32" spans="1:16" ht="14.25" customHeight="1">
      <c r="A32" s="156" t="s">
        <v>32</v>
      </c>
      <c r="B32" s="106" t="s">
        <v>16</v>
      </c>
      <c r="C32" s="83">
        <v>0</v>
      </c>
      <c r="D32" s="83">
        <v>0</v>
      </c>
      <c r="E32" s="83">
        <v>0</v>
      </c>
      <c r="F32" s="83">
        <v>0</v>
      </c>
      <c r="G32" s="79">
        <f t="shared" si="2"/>
        <v>0</v>
      </c>
      <c r="H32" s="83">
        <v>0</v>
      </c>
      <c r="I32" s="83">
        <v>0</v>
      </c>
      <c r="J32" s="83">
        <v>0</v>
      </c>
      <c r="K32" s="79">
        <f t="shared" si="3"/>
        <v>0</v>
      </c>
      <c r="L32" s="79">
        <f t="shared" si="4"/>
        <v>0</v>
      </c>
      <c r="M32" s="83">
        <v>0</v>
      </c>
      <c r="N32" s="80">
        <f t="shared" si="5"/>
        <v>0</v>
      </c>
      <c r="O32" s="10"/>
      <c r="P32" s="10"/>
    </row>
    <row r="33" spans="1:18" ht="14.25" customHeight="1">
      <c r="A33" s="156"/>
      <c r="B33" s="106" t="s">
        <v>38</v>
      </c>
      <c r="C33" s="83">
        <v>0</v>
      </c>
      <c r="D33" s="83">
        <v>0</v>
      </c>
      <c r="E33" s="83">
        <v>0</v>
      </c>
      <c r="F33" s="83">
        <v>0</v>
      </c>
      <c r="G33" s="79">
        <f t="shared" si="2"/>
        <v>0</v>
      </c>
      <c r="H33" s="83">
        <v>0</v>
      </c>
      <c r="I33" s="83">
        <v>0</v>
      </c>
      <c r="J33" s="83">
        <v>0</v>
      </c>
      <c r="K33" s="79">
        <f t="shared" si="3"/>
        <v>0</v>
      </c>
      <c r="L33" s="79">
        <f t="shared" si="4"/>
        <v>0</v>
      </c>
      <c r="M33" s="83">
        <v>0</v>
      </c>
      <c r="N33" s="80">
        <f t="shared" si="5"/>
        <v>0</v>
      </c>
      <c r="O33" s="10"/>
      <c r="P33" s="10"/>
    </row>
    <row r="34" spans="1:18" ht="14.25" customHeight="1">
      <c r="A34" s="156" t="s">
        <v>33</v>
      </c>
      <c r="B34" s="106" t="s">
        <v>16</v>
      </c>
      <c r="C34" s="83">
        <v>0</v>
      </c>
      <c r="D34" s="83">
        <v>0</v>
      </c>
      <c r="E34" s="83">
        <v>0</v>
      </c>
      <c r="F34" s="83">
        <v>0</v>
      </c>
      <c r="G34" s="79">
        <f t="shared" si="2"/>
        <v>0</v>
      </c>
      <c r="H34" s="83">
        <v>0</v>
      </c>
      <c r="I34" s="83">
        <v>0</v>
      </c>
      <c r="J34" s="83">
        <v>0</v>
      </c>
      <c r="K34" s="79">
        <f t="shared" si="3"/>
        <v>0</v>
      </c>
      <c r="L34" s="79">
        <f t="shared" si="4"/>
        <v>0</v>
      </c>
      <c r="M34" s="83">
        <v>0</v>
      </c>
      <c r="N34" s="80">
        <f t="shared" si="5"/>
        <v>0</v>
      </c>
      <c r="O34" s="10"/>
      <c r="P34" s="10"/>
    </row>
    <row r="35" spans="1:18" ht="14.25" customHeight="1">
      <c r="A35" s="156"/>
      <c r="B35" s="106" t="s">
        <v>38</v>
      </c>
      <c r="C35" s="83">
        <v>0</v>
      </c>
      <c r="D35" s="83">
        <v>0</v>
      </c>
      <c r="E35" s="83">
        <v>0</v>
      </c>
      <c r="F35" s="83">
        <v>0</v>
      </c>
      <c r="G35" s="79">
        <f t="shared" si="2"/>
        <v>0</v>
      </c>
      <c r="H35" s="83">
        <v>0</v>
      </c>
      <c r="I35" s="83">
        <v>0</v>
      </c>
      <c r="J35" s="83">
        <v>0</v>
      </c>
      <c r="K35" s="79">
        <f t="shared" si="3"/>
        <v>0</v>
      </c>
      <c r="L35" s="79">
        <f t="shared" si="4"/>
        <v>0</v>
      </c>
      <c r="M35" s="83">
        <v>0</v>
      </c>
      <c r="N35" s="80">
        <f t="shared" si="5"/>
        <v>0</v>
      </c>
      <c r="O35" s="10"/>
      <c r="P35" s="10"/>
    </row>
    <row r="36" spans="1:18" ht="14.25" customHeight="1">
      <c r="A36" s="156" t="s">
        <v>34</v>
      </c>
      <c r="B36" s="106" t="s">
        <v>16</v>
      </c>
      <c r="C36" s="83">
        <v>0</v>
      </c>
      <c r="D36" s="83">
        <v>0</v>
      </c>
      <c r="E36" s="83">
        <v>0</v>
      </c>
      <c r="F36" s="83">
        <v>0</v>
      </c>
      <c r="G36" s="79">
        <f t="shared" si="2"/>
        <v>0</v>
      </c>
      <c r="H36" s="83">
        <v>0</v>
      </c>
      <c r="I36" s="83">
        <v>0</v>
      </c>
      <c r="J36" s="83">
        <v>0</v>
      </c>
      <c r="K36" s="79">
        <f t="shared" si="3"/>
        <v>0</v>
      </c>
      <c r="L36" s="79">
        <f t="shared" si="4"/>
        <v>0</v>
      </c>
      <c r="M36" s="83">
        <v>0</v>
      </c>
      <c r="N36" s="80">
        <f t="shared" si="5"/>
        <v>0</v>
      </c>
      <c r="O36" s="10"/>
      <c r="P36" s="10"/>
      <c r="R36" s="27"/>
    </row>
    <row r="37" spans="1:18" ht="14.25" customHeight="1">
      <c r="A37" s="156"/>
      <c r="B37" s="106" t="s">
        <v>38</v>
      </c>
      <c r="C37" s="83">
        <v>0</v>
      </c>
      <c r="D37" s="83">
        <v>0</v>
      </c>
      <c r="E37" s="83">
        <v>0</v>
      </c>
      <c r="F37" s="83">
        <v>0</v>
      </c>
      <c r="G37" s="79">
        <f t="shared" si="2"/>
        <v>0</v>
      </c>
      <c r="H37" s="83">
        <v>0</v>
      </c>
      <c r="I37" s="83">
        <v>0</v>
      </c>
      <c r="J37" s="83">
        <v>0</v>
      </c>
      <c r="K37" s="79">
        <f>SUM(H37:J37)</f>
        <v>0</v>
      </c>
      <c r="L37" s="79">
        <f t="shared" si="4"/>
        <v>0</v>
      </c>
      <c r="M37" s="83">
        <v>0</v>
      </c>
      <c r="N37" s="80">
        <f t="shared" si="5"/>
        <v>0</v>
      </c>
      <c r="O37" s="10"/>
      <c r="P37" s="10"/>
    </row>
    <row r="38" spans="1:18" ht="14.25" customHeight="1">
      <c r="A38" s="63" t="s">
        <v>35</v>
      </c>
      <c r="B38" s="106" t="s">
        <v>16</v>
      </c>
      <c r="C38" s="79">
        <f>C4+C12+C14+C16+C18+C20+C22+C24+C26+C28+C30+C32+C34+C36</f>
        <v>3092.04</v>
      </c>
      <c r="D38" s="79">
        <f>D4+D12+D14+D16+D18+D20+D22+D24+D26+D28+D30+D32+D34+D36</f>
        <v>3031.8499999999995</v>
      </c>
      <c r="E38" s="79">
        <f>E4+E12+E14+E16+E18+E20+E22+E24+E26+E28+E30+E32+E34+E36</f>
        <v>32.340000000000003</v>
      </c>
      <c r="F38" s="79">
        <f>F4+F12+F14+F16+F18+F20+F22+F24+F26+F28+F30+F32+F34+F36</f>
        <v>70.75</v>
      </c>
      <c r="G38" s="79">
        <f t="shared" si="2"/>
        <v>6226.98</v>
      </c>
      <c r="H38" s="79">
        <f t="shared" ref="H38:J39" si="6">H4+H12+H14+H16+H18+H20+H22+H24+H26+H28+H30+H32+H34+H36</f>
        <v>2302.9500000000003</v>
      </c>
      <c r="I38" s="79">
        <f t="shared" si="6"/>
        <v>252.73999999999995</v>
      </c>
      <c r="J38" s="79">
        <f t="shared" si="6"/>
        <v>443.38</v>
      </c>
      <c r="K38" s="79">
        <f t="shared" si="3"/>
        <v>2999.07</v>
      </c>
      <c r="L38" s="79">
        <f t="shared" si="4"/>
        <v>9226.0499999999993</v>
      </c>
      <c r="M38" s="79">
        <f>M4+M12+M14+M16+M18+M20+M22+M24+M26+M28+M30+M32+M34+M36</f>
        <v>97.130000000000024</v>
      </c>
      <c r="N38" s="80">
        <f t="shared" si="5"/>
        <v>9323.1799999999985</v>
      </c>
      <c r="O38" s="12"/>
      <c r="P38" s="10"/>
    </row>
    <row r="39" spans="1:18" ht="15.75">
      <c r="A39" s="23"/>
      <c r="B39" s="106" t="s">
        <v>38</v>
      </c>
      <c r="C39" s="81">
        <f>C5+C15+C17+C19+C21+C23+C25+C27+C29+C31+C33+C35+C37+C13</f>
        <v>388421</v>
      </c>
      <c r="D39" s="81">
        <f>D5+D15+D17+D19+D21+D23+D25+D27+D29+D31+D33+D35+D37+D13</f>
        <v>219277</v>
      </c>
      <c r="E39" s="81">
        <f>E5+E15+E17+E19+E21+E23+E25+E27+E29+E31+E33+E35+E37+E13</f>
        <v>186</v>
      </c>
      <c r="F39" s="81">
        <f>F5+F15+F17+F19+F21+F23+F25+F27+F29+F31+F33+F35+F37+F13</f>
        <v>4814</v>
      </c>
      <c r="G39" s="81">
        <f t="shared" si="2"/>
        <v>612698</v>
      </c>
      <c r="H39" s="81">
        <f t="shared" si="6"/>
        <v>391733</v>
      </c>
      <c r="I39" s="81">
        <f t="shared" si="6"/>
        <v>51476</v>
      </c>
      <c r="J39" s="81">
        <f t="shared" si="6"/>
        <v>98680</v>
      </c>
      <c r="K39" s="81">
        <f t="shared" si="3"/>
        <v>541889</v>
      </c>
      <c r="L39" s="81">
        <f t="shared" si="4"/>
        <v>1154587</v>
      </c>
      <c r="M39" s="81">
        <f>M5+M13+M15+M17+M19+M21+M23+M25+M27+M29+M31+M33+M35+M37</f>
        <v>14161</v>
      </c>
      <c r="N39" s="80">
        <f t="shared" si="5"/>
        <v>1168748</v>
      </c>
      <c r="O39" s="10"/>
      <c r="P39" s="10"/>
    </row>
    <row r="40" spans="1:18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38"/>
      <c r="O40" s="10"/>
    </row>
    <row r="41" spans="1:18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38"/>
      <c r="O41" s="10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honeticPr fontId="0" type="noConversion"/>
  <pageMargins left="0.17" right="0.17" top="0.18" bottom="0.17" header="0.17" footer="0.17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R40"/>
  <sheetViews>
    <sheetView zoomScale="85" zoomScaleNormal="85" workbookViewId="0">
      <selection activeCell="F10" sqref="F10"/>
    </sheetView>
  </sheetViews>
  <sheetFormatPr defaultRowHeight="15"/>
  <cols>
    <col min="1" max="1" width="26.85546875" style="10" customWidth="1"/>
    <col min="2" max="2" width="3" style="10" customWidth="1"/>
    <col min="3" max="3" width="11.7109375" style="10" customWidth="1"/>
    <col min="4" max="4" width="12.7109375" style="10" customWidth="1"/>
    <col min="5" max="5" width="6.7109375" style="10" customWidth="1"/>
    <col min="6" max="6" width="8.28515625" style="10" customWidth="1"/>
    <col min="7" max="7" width="15.42578125" style="10" customWidth="1"/>
    <col min="8" max="8" width="13" style="10" customWidth="1"/>
    <col min="9" max="9" width="9.7109375" style="10" customWidth="1"/>
    <col min="10" max="10" width="12.42578125" style="10" customWidth="1"/>
    <col min="11" max="11" width="11.28515625" style="10" customWidth="1"/>
    <col min="12" max="12" width="11.85546875" style="10" customWidth="1"/>
    <col min="13" max="13" width="13.85546875" style="10" customWidth="1"/>
    <col min="14" max="14" width="12.28515625" style="38" customWidth="1"/>
    <col min="15" max="16384" width="9.140625" style="10"/>
  </cols>
  <sheetData>
    <row r="1" spans="1:14">
      <c r="A1" s="163" t="s">
        <v>66</v>
      </c>
      <c r="B1" s="164"/>
      <c r="C1" s="164"/>
    </row>
    <row r="2" spans="1:14" ht="12" customHeight="1">
      <c r="A2" s="61" t="s">
        <v>0</v>
      </c>
      <c r="B2" s="106"/>
      <c r="C2" s="158" t="s">
        <v>1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04" t="s">
        <v>2</v>
      </c>
    </row>
    <row r="3" spans="1:14" ht="24.75" customHeight="1">
      <c r="A3" s="61" t="s">
        <v>3</v>
      </c>
      <c r="B3" s="106"/>
      <c r="C3" s="106" t="s">
        <v>4</v>
      </c>
      <c r="D3" s="106" t="s">
        <v>5</v>
      </c>
      <c r="E3" s="106" t="s">
        <v>6</v>
      </c>
      <c r="F3" s="106" t="s">
        <v>7</v>
      </c>
      <c r="G3" s="106" t="s">
        <v>8</v>
      </c>
      <c r="H3" s="106" t="s">
        <v>9</v>
      </c>
      <c r="I3" s="106" t="s">
        <v>10</v>
      </c>
      <c r="J3" s="106" t="s">
        <v>11</v>
      </c>
      <c r="K3" s="106" t="s">
        <v>12</v>
      </c>
      <c r="L3" s="106" t="s">
        <v>13</v>
      </c>
      <c r="M3" s="106" t="s">
        <v>14</v>
      </c>
      <c r="N3" s="117"/>
    </row>
    <row r="4" spans="1:14" ht="16.5" customHeight="1">
      <c r="A4" s="62" t="s">
        <v>15</v>
      </c>
      <c r="B4" s="106" t="s">
        <v>16</v>
      </c>
      <c r="C4" s="79">
        <f>C6+C8+C10</f>
        <v>478.03</v>
      </c>
      <c r="D4" s="79">
        <f t="shared" ref="D4:N4" si="0">D6+D8+D10</f>
        <v>226.42999999999995</v>
      </c>
      <c r="E4" s="79">
        <f t="shared" si="0"/>
        <v>5.95</v>
      </c>
      <c r="F4" s="79">
        <f t="shared" si="0"/>
        <v>20.11</v>
      </c>
      <c r="G4" s="79">
        <f t="shared" si="0"/>
        <v>730.52</v>
      </c>
      <c r="H4" s="79">
        <f t="shared" si="0"/>
        <v>1436.94</v>
      </c>
      <c r="I4" s="79">
        <f t="shared" si="0"/>
        <v>133.79</v>
      </c>
      <c r="J4" s="79">
        <f t="shared" si="0"/>
        <v>267.17999999999995</v>
      </c>
      <c r="K4" s="79">
        <f t="shared" si="0"/>
        <v>1837.9099999999999</v>
      </c>
      <c r="L4" s="79">
        <f t="shared" si="0"/>
        <v>2568.4299999999998</v>
      </c>
      <c r="M4" s="79">
        <f t="shared" si="0"/>
        <v>1289.22</v>
      </c>
      <c r="N4" s="80">
        <f t="shared" si="0"/>
        <v>3857.65</v>
      </c>
    </row>
    <row r="5" spans="1:14" ht="14.25" customHeight="1">
      <c r="A5" s="63"/>
      <c r="B5" s="106" t="s">
        <v>38</v>
      </c>
      <c r="C5" s="81">
        <f>C7+C9+C11</f>
        <v>119223</v>
      </c>
      <c r="D5" s="81">
        <f t="shared" ref="D5:N5" si="1">D7+D9+D11</f>
        <v>52879</v>
      </c>
      <c r="E5" s="81">
        <f t="shared" si="1"/>
        <v>209</v>
      </c>
      <c r="F5" s="81">
        <f t="shared" si="1"/>
        <v>2534</v>
      </c>
      <c r="G5" s="81">
        <f t="shared" si="1"/>
        <v>174845</v>
      </c>
      <c r="H5" s="81">
        <f t="shared" si="1"/>
        <v>296456</v>
      </c>
      <c r="I5" s="81">
        <f t="shared" si="1"/>
        <v>30347</v>
      </c>
      <c r="J5" s="81">
        <f t="shared" si="1"/>
        <v>61281</v>
      </c>
      <c r="K5" s="81">
        <f t="shared" si="1"/>
        <v>388084</v>
      </c>
      <c r="L5" s="81">
        <f t="shared" si="1"/>
        <v>562929</v>
      </c>
      <c r="M5" s="81">
        <f t="shared" si="1"/>
        <v>210730</v>
      </c>
      <c r="N5" s="80">
        <f t="shared" si="1"/>
        <v>773659</v>
      </c>
    </row>
    <row r="6" spans="1:14" ht="17.25" customHeight="1">
      <c r="A6" s="159" t="s">
        <v>39</v>
      </c>
      <c r="B6" s="106" t="s">
        <v>16</v>
      </c>
      <c r="C6" s="83">
        <v>167.73999999999998</v>
      </c>
      <c r="D6" s="83">
        <v>124.89999999999996</v>
      </c>
      <c r="E6" s="83">
        <v>0</v>
      </c>
      <c r="F6" s="83">
        <v>17.16</v>
      </c>
      <c r="G6" s="101">
        <f>SUM(C6:F6)</f>
        <v>309.79999999999995</v>
      </c>
      <c r="H6" s="83">
        <v>979.30999999999983</v>
      </c>
      <c r="I6" s="83">
        <v>122.86999999999999</v>
      </c>
      <c r="J6" s="83">
        <v>246.75999999999996</v>
      </c>
      <c r="K6" s="101">
        <f>SUM(H6:J6)</f>
        <v>1348.9399999999998</v>
      </c>
      <c r="L6" s="101">
        <f>G6+K6</f>
        <v>1658.7399999999998</v>
      </c>
      <c r="M6" s="83">
        <v>1136.69</v>
      </c>
      <c r="N6" s="80">
        <f>L6+M6</f>
        <v>2795.43</v>
      </c>
    </row>
    <row r="7" spans="1:14" ht="16.5" customHeight="1">
      <c r="A7" s="159"/>
      <c r="B7" s="106" t="s">
        <v>38</v>
      </c>
      <c r="C7" s="83">
        <v>50179</v>
      </c>
      <c r="D7" s="83">
        <v>33611</v>
      </c>
      <c r="E7" s="83">
        <v>0</v>
      </c>
      <c r="F7" s="83">
        <v>2494</v>
      </c>
      <c r="G7" s="101">
        <f t="shared" ref="G7:G39" si="2">SUM(C7:F7)</f>
        <v>86284</v>
      </c>
      <c r="H7" s="83">
        <v>218310</v>
      </c>
      <c r="I7" s="83">
        <v>29737</v>
      </c>
      <c r="J7" s="83">
        <v>60073</v>
      </c>
      <c r="K7" s="101">
        <f t="shared" ref="K7:K39" si="3">SUM(H7:J7)</f>
        <v>308120</v>
      </c>
      <c r="L7" s="101">
        <f t="shared" ref="L7:L39" si="4">G7+K7</f>
        <v>394404</v>
      </c>
      <c r="M7" s="83">
        <v>203483</v>
      </c>
      <c r="N7" s="80">
        <f t="shared" ref="N7:N39" si="5">L7+M7</f>
        <v>597887</v>
      </c>
    </row>
    <row r="8" spans="1:14" ht="15.75" customHeight="1">
      <c r="A8" s="159" t="s">
        <v>40</v>
      </c>
      <c r="B8" s="106" t="s">
        <v>16</v>
      </c>
      <c r="C8" s="83">
        <v>55.199999999999989</v>
      </c>
      <c r="D8" s="83">
        <v>30.22</v>
      </c>
      <c r="E8" s="83">
        <v>5.95</v>
      </c>
      <c r="F8" s="83">
        <v>2.95</v>
      </c>
      <c r="G8" s="101">
        <f t="shared" si="2"/>
        <v>94.32</v>
      </c>
      <c r="H8" s="83">
        <v>107.84000000000002</v>
      </c>
      <c r="I8" s="83">
        <v>10.92</v>
      </c>
      <c r="J8" s="83">
        <v>20.420000000000002</v>
      </c>
      <c r="K8" s="101">
        <f t="shared" si="3"/>
        <v>139.18</v>
      </c>
      <c r="L8" s="101">
        <f t="shared" si="4"/>
        <v>233.5</v>
      </c>
      <c r="M8" s="83">
        <v>152.53</v>
      </c>
      <c r="N8" s="80">
        <f t="shared" si="5"/>
        <v>386.03</v>
      </c>
    </row>
    <row r="9" spans="1:14" ht="15.75">
      <c r="A9" s="159"/>
      <c r="B9" s="106" t="s">
        <v>38</v>
      </c>
      <c r="C9" s="83">
        <v>3433</v>
      </c>
      <c r="D9" s="83">
        <v>896</v>
      </c>
      <c r="E9" s="83">
        <v>209</v>
      </c>
      <c r="F9" s="83">
        <v>40</v>
      </c>
      <c r="G9" s="101">
        <f t="shared" si="2"/>
        <v>4578</v>
      </c>
      <c r="H9" s="83">
        <v>4997</v>
      </c>
      <c r="I9" s="83">
        <v>610</v>
      </c>
      <c r="J9" s="83">
        <v>1208</v>
      </c>
      <c r="K9" s="101">
        <f t="shared" si="3"/>
        <v>6815</v>
      </c>
      <c r="L9" s="101">
        <f t="shared" si="4"/>
        <v>11393</v>
      </c>
      <c r="M9" s="83">
        <v>7247</v>
      </c>
      <c r="N9" s="80">
        <f t="shared" si="5"/>
        <v>18640</v>
      </c>
    </row>
    <row r="10" spans="1:14" ht="14.25" customHeight="1">
      <c r="A10" s="159" t="s">
        <v>41</v>
      </c>
      <c r="B10" s="106" t="s">
        <v>16</v>
      </c>
      <c r="C10" s="83">
        <v>255.09000000000003</v>
      </c>
      <c r="D10" s="83">
        <v>71.309999999999988</v>
      </c>
      <c r="E10" s="83">
        <v>0</v>
      </c>
      <c r="F10" s="83">
        <v>0</v>
      </c>
      <c r="G10" s="101">
        <f t="shared" si="2"/>
        <v>326.40000000000003</v>
      </c>
      <c r="H10" s="83">
        <v>349.79000000000008</v>
      </c>
      <c r="I10" s="83">
        <v>0</v>
      </c>
      <c r="J10" s="83">
        <v>0</v>
      </c>
      <c r="K10" s="101">
        <f t="shared" si="3"/>
        <v>349.79000000000008</v>
      </c>
      <c r="L10" s="101">
        <f t="shared" si="4"/>
        <v>676.19</v>
      </c>
      <c r="M10" s="83">
        <v>0</v>
      </c>
      <c r="N10" s="80">
        <f t="shared" si="5"/>
        <v>676.19</v>
      </c>
    </row>
    <row r="11" spans="1:14" ht="14.25" customHeight="1">
      <c r="A11" s="159"/>
      <c r="B11" s="106" t="s">
        <v>38</v>
      </c>
      <c r="C11" s="83">
        <v>65611</v>
      </c>
      <c r="D11" s="83">
        <v>18372</v>
      </c>
      <c r="E11" s="83">
        <v>0</v>
      </c>
      <c r="F11" s="83">
        <v>0</v>
      </c>
      <c r="G11" s="101">
        <f t="shared" si="2"/>
        <v>83983</v>
      </c>
      <c r="H11" s="83">
        <v>73149</v>
      </c>
      <c r="I11" s="83">
        <v>0</v>
      </c>
      <c r="J11" s="83">
        <v>0</v>
      </c>
      <c r="K11" s="101">
        <f t="shared" si="3"/>
        <v>73149</v>
      </c>
      <c r="L11" s="101">
        <f t="shared" si="4"/>
        <v>157132</v>
      </c>
      <c r="M11" s="83">
        <v>0</v>
      </c>
      <c r="N11" s="80">
        <f t="shared" si="5"/>
        <v>157132</v>
      </c>
    </row>
    <row r="12" spans="1:14" ht="14.25" customHeight="1">
      <c r="A12" s="62" t="s">
        <v>21</v>
      </c>
      <c r="B12" s="106" t="s">
        <v>16</v>
      </c>
      <c r="C12" s="83">
        <v>297.7</v>
      </c>
      <c r="D12" s="83">
        <v>295.96000000000004</v>
      </c>
      <c r="E12" s="83">
        <v>3.8</v>
      </c>
      <c r="F12" s="83">
        <v>8.67</v>
      </c>
      <c r="G12" s="79">
        <f t="shared" si="2"/>
        <v>606.13</v>
      </c>
      <c r="H12" s="83">
        <v>717.69999999999959</v>
      </c>
      <c r="I12" s="83">
        <v>58.13</v>
      </c>
      <c r="J12" s="83">
        <v>72.33</v>
      </c>
      <c r="K12" s="79">
        <f t="shared" si="3"/>
        <v>848.15999999999963</v>
      </c>
      <c r="L12" s="79">
        <f t="shared" si="4"/>
        <v>1454.2899999999995</v>
      </c>
      <c r="M12" s="83">
        <v>119.06000000000002</v>
      </c>
      <c r="N12" s="80">
        <f t="shared" si="5"/>
        <v>1573.3499999999995</v>
      </c>
    </row>
    <row r="13" spans="1:14" ht="14.25" customHeight="1">
      <c r="A13" s="23" t="s">
        <v>37</v>
      </c>
      <c r="B13" s="106" t="s">
        <v>38</v>
      </c>
      <c r="C13" s="83">
        <v>8403</v>
      </c>
      <c r="D13" s="83">
        <v>9732</v>
      </c>
      <c r="E13" s="83">
        <v>88</v>
      </c>
      <c r="F13" s="83">
        <v>188</v>
      </c>
      <c r="G13" s="79">
        <f t="shared" si="2"/>
        <v>18411</v>
      </c>
      <c r="H13" s="83">
        <v>22060</v>
      </c>
      <c r="I13" s="83">
        <v>1715</v>
      </c>
      <c r="J13" s="83">
        <v>2479</v>
      </c>
      <c r="K13" s="79">
        <f t="shared" si="3"/>
        <v>26254</v>
      </c>
      <c r="L13" s="79">
        <f t="shared" si="4"/>
        <v>44665</v>
      </c>
      <c r="M13" s="83">
        <v>2743</v>
      </c>
      <c r="N13" s="80">
        <f t="shared" si="5"/>
        <v>47408</v>
      </c>
    </row>
    <row r="14" spans="1:14" ht="13.5" customHeight="1">
      <c r="A14" s="156" t="s">
        <v>23</v>
      </c>
      <c r="B14" s="106" t="s">
        <v>16</v>
      </c>
      <c r="C14" s="83">
        <v>4.6100000000000003</v>
      </c>
      <c r="D14" s="83">
        <v>9.18</v>
      </c>
      <c r="E14" s="83">
        <v>0</v>
      </c>
      <c r="F14" s="83">
        <v>13.09</v>
      </c>
      <c r="G14" s="79">
        <f t="shared" si="2"/>
        <v>26.88</v>
      </c>
      <c r="H14" s="83">
        <v>16.399999999999999</v>
      </c>
      <c r="I14" s="83">
        <v>2.25</v>
      </c>
      <c r="J14" s="83">
        <v>2.74</v>
      </c>
      <c r="K14" s="79">
        <f t="shared" si="3"/>
        <v>21.39</v>
      </c>
      <c r="L14" s="79">
        <f t="shared" si="4"/>
        <v>48.269999999999996</v>
      </c>
      <c r="M14" s="83">
        <v>0.45999999999999996</v>
      </c>
      <c r="N14" s="80">
        <f t="shared" si="5"/>
        <v>48.73</v>
      </c>
    </row>
    <row r="15" spans="1:14" ht="13.5" customHeight="1">
      <c r="A15" s="156"/>
      <c r="B15" s="106" t="s">
        <v>38</v>
      </c>
      <c r="C15" s="83">
        <v>644</v>
      </c>
      <c r="D15" s="83">
        <v>2047</v>
      </c>
      <c r="E15" s="83">
        <v>0</v>
      </c>
      <c r="F15" s="83">
        <v>1766</v>
      </c>
      <c r="G15" s="79">
        <f>SUM(C15:F15)</f>
        <v>4457</v>
      </c>
      <c r="H15" s="83">
        <v>2242</v>
      </c>
      <c r="I15" s="83">
        <v>67</v>
      </c>
      <c r="J15" s="83">
        <v>379</v>
      </c>
      <c r="K15" s="79">
        <f>SUM(H15:J15)</f>
        <v>2688</v>
      </c>
      <c r="L15" s="79">
        <f>G15+K15</f>
        <v>7145</v>
      </c>
      <c r="M15" s="83">
        <v>15</v>
      </c>
      <c r="N15" s="80">
        <f>L15+M15</f>
        <v>7160</v>
      </c>
    </row>
    <row r="16" spans="1:14" ht="13.5" customHeight="1">
      <c r="A16" s="156" t="s">
        <v>24</v>
      </c>
      <c r="B16" s="106" t="s">
        <v>16</v>
      </c>
      <c r="C16" s="83">
        <v>218.20999999999998</v>
      </c>
      <c r="D16" s="83">
        <v>159.01000000000002</v>
      </c>
      <c r="E16" s="83">
        <v>1.02</v>
      </c>
      <c r="F16" s="83">
        <v>74.03</v>
      </c>
      <c r="G16" s="79">
        <f t="shared" si="2"/>
        <v>452.27</v>
      </c>
      <c r="H16" s="83">
        <v>264.30000000000007</v>
      </c>
      <c r="I16" s="83">
        <v>18.159999999999997</v>
      </c>
      <c r="J16" s="83">
        <v>41.849999999999994</v>
      </c>
      <c r="K16" s="79">
        <f t="shared" si="3"/>
        <v>324.31000000000006</v>
      </c>
      <c r="L16" s="79">
        <f t="shared" si="4"/>
        <v>776.58</v>
      </c>
      <c r="M16" s="83">
        <v>68.069999999999993</v>
      </c>
      <c r="N16" s="80">
        <f t="shared" si="5"/>
        <v>844.65000000000009</v>
      </c>
    </row>
    <row r="17" spans="1:14" ht="13.5" customHeight="1">
      <c r="A17" s="156"/>
      <c r="B17" s="106" t="s">
        <v>38</v>
      </c>
      <c r="C17" s="83">
        <v>3794</v>
      </c>
      <c r="D17" s="83">
        <v>4047</v>
      </c>
      <c r="E17" s="83">
        <v>6</v>
      </c>
      <c r="F17" s="83">
        <v>2028</v>
      </c>
      <c r="G17" s="79">
        <f t="shared" si="2"/>
        <v>9875</v>
      </c>
      <c r="H17" s="83">
        <v>9302</v>
      </c>
      <c r="I17" s="83">
        <v>375</v>
      </c>
      <c r="J17" s="83">
        <v>542</v>
      </c>
      <c r="K17" s="79">
        <f t="shared" si="3"/>
        <v>10219</v>
      </c>
      <c r="L17" s="79">
        <f t="shared" si="4"/>
        <v>20094</v>
      </c>
      <c r="M17" s="83">
        <v>763</v>
      </c>
      <c r="N17" s="80">
        <f t="shared" si="5"/>
        <v>20857</v>
      </c>
    </row>
    <row r="18" spans="1:14" ht="13.5" customHeight="1">
      <c r="A18" s="157" t="s">
        <v>42</v>
      </c>
      <c r="B18" s="106" t="s">
        <v>16</v>
      </c>
      <c r="C18" s="83">
        <v>0.6100000000000001</v>
      </c>
      <c r="D18" s="83">
        <v>3.92</v>
      </c>
      <c r="E18" s="83">
        <v>0</v>
      </c>
      <c r="F18" s="83">
        <v>0</v>
      </c>
      <c r="G18" s="79">
        <f t="shared" si="2"/>
        <v>4.53</v>
      </c>
      <c r="H18" s="83">
        <v>0.17</v>
      </c>
      <c r="I18" s="83">
        <v>0</v>
      </c>
      <c r="J18" s="83">
        <v>0</v>
      </c>
      <c r="K18" s="79">
        <f t="shared" si="3"/>
        <v>0.17</v>
      </c>
      <c r="L18" s="79">
        <f t="shared" si="4"/>
        <v>4.7</v>
      </c>
      <c r="M18" s="83">
        <v>0</v>
      </c>
      <c r="N18" s="80">
        <f t="shared" si="5"/>
        <v>4.7</v>
      </c>
    </row>
    <row r="19" spans="1:14" ht="19.5" customHeight="1">
      <c r="A19" s="157"/>
      <c r="B19" s="106" t="s">
        <v>38</v>
      </c>
      <c r="C19" s="83">
        <v>98</v>
      </c>
      <c r="D19" s="83">
        <v>1023</v>
      </c>
      <c r="E19" s="83">
        <v>0</v>
      </c>
      <c r="F19" s="83">
        <v>0</v>
      </c>
      <c r="G19" s="79">
        <f t="shared" si="2"/>
        <v>1121</v>
      </c>
      <c r="H19" s="83">
        <v>85</v>
      </c>
      <c r="I19" s="83">
        <v>0</v>
      </c>
      <c r="J19" s="83">
        <v>0</v>
      </c>
      <c r="K19" s="79">
        <f t="shared" si="3"/>
        <v>85</v>
      </c>
      <c r="L19" s="79">
        <f t="shared" si="4"/>
        <v>1206</v>
      </c>
      <c r="M19" s="83">
        <v>0</v>
      </c>
      <c r="N19" s="80">
        <f t="shared" si="5"/>
        <v>1206</v>
      </c>
    </row>
    <row r="20" spans="1:14" ht="13.5" customHeight="1">
      <c r="A20" s="157" t="s">
        <v>43</v>
      </c>
      <c r="B20" s="106" t="s">
        <v>16</v>
      </c>
      <c r="C20" s="83">
        <v>0</v>
      </c>
      <c r="D20" s="83">
        <v>0</v>
      </c>
      <c r="E20" s="83">
        <v>0</v>
      </c>
      <c r="F20" s="83">
        <v>0</v>
      </c>
      <c r="G20" s="79">
        <f t="shared" si="2"/>
        <v>0</v>
      </c>
      <c r="H20" s="83">
        <v>0</v>
      </c>
      <c r="I20" s="83">
        <v>0</v>
      </c>
      <c r="J20" s="83">
        <v>1.98</v>
      </c>
      <c r="K20" s="79">
        <f t="shared" si="3"/>
        <v>1.98</v>
      </c>
      <c r="L20" s="79">
        <f t="shared" si="4"/>
        <v>1.98</v>
      </c>
      <c r="M20" s="83">
        <v>0</v>
      </c>
      <c r="N20" s="80">
        <f t="shared" si="5"/>
        <v>1.98</v>
      </c>
    </row>
    <row r="21" spans="1:14" ht="17.25" customHeight="1">
      <c r="A21" s="157"/>
      <c r="B21" s="106" t="s">
        <v>38</v>
      </c>
      <c r="C21" s="83">
        <v>0</v>
      </c>
      <c r="D21" s="83">
        <v>0</v>
      </c>
      <c r="E21" s="83">
        <v>0</v>
      </c>
      <c r="F21" s="83">
        <v>0</v>
      </c>
      <c r="G21" s="79">
        <f t="shared" si="2"/>
        <v>0</v>
      </c>
      <c r="H21" s="83">
        <v>0</v>
      </c>
      <c r="I21" s="83">
        <v>0</v>
      </c>
      <c r="J21" s="83">
        <v>50</v>
      </c>
      <c r="K21" s="79">
        <f t="shared" si="3"/>
        <v>50</v>
      </c>
      <c r="L21" s="79">
        <f t="shared" si="4"/>
        <v>50</v>
      </c>
      <c r="M21" s="83">
        <v>0</v>
      </c>
      <c r="N21" s="80">
        <f t="shared" si="5"/>
        <v>50</v>
      </c>
    </row>
    <row r="22" spans="1:14" ht="13.5" customHeight="1">
      <c r="A22" s="62" t="s">
        <v>27</v>
      </c>
      <c r="B22" s="106" t="s">
        <v>16</v>
      </c>
      <c r="C22" s="83">
        <v>0</v>
      </c>
      <c r="D22" s="83">
        <v>0</v>
      </c>
      <c r="E22" s="83">
        <v>0</v>
      </c>
      <c r="F22" s="83">
        <v>0</v>
      </c>
      <c r="G22" s="79">
        <f t="shared" si="2"/>
        <v>0</v>
      </c>
      <c r="H22" s="83">
        <v>0.4</v>
      </c>
      <c r="I22" s="83">
        <v>0</v>
      </c>
      <c r="J22" s="83">
        <v>0</v>
      </c>
      <c r="K22" s="79">
        <f t="shared" si="3"/>
        <v>0.4</v>
      </c>
      <c r="L22" s="79">
        <f t="shared" si="4"/>
        <v>0.4</v>
      </c>
      <c r="M22" s="83">
        <v>0</v>
      </c>
      <c r="N22" s="80">
        <f t="shared" si="5"/>
        <v>0.4</v>
      </c>
    </row>
    <row r="23" spans="1:14" ht="13.5" customHeight="1">
      <c r="A23" s="63"/>
      <c r="B23" s="106" t="s">
        <v>38</v>
      </c>
      <c r="C23" s="83">
        <v>0</v>
      </c>
      <c r="D23" s="83">
        <v>0</v>
      </c>
      <c r="E23" s="83">
        <v>0</v>
      </c>
      <c r="F23" s="83">
        <v>0</v>
      </c>
      <c r="G23" s="79">
        <f t="shared" si="2"/>
        <v>0</v>
      </c>
      <c r="H23" s="83">
        <v>74</v>
      </c>
      <c r="I23" s="83">
        <v>0</v>
      </c>
      <c r="J23" s="83">
        <v>0</v>
      </c>
      <c r="K23" s="79">
        <f t="shared" si="3"/>
        <v>74</v>
      </c>
      <c r="L23" s="79">
        <f t="shared" si="4"/>
        <v>74</v>
      </c>
      <c r="M23" s="83">
        <v>0</v>
      </c>
      <c r="N23" s="80">
        <f t="shared" si="5"/>
        <v>74</v>
      </c>
    </row>
    <row r="24" spans="1:14" ht="13.5" customHeight="1">
      <c r="A24" s="156" t="s">
        <v>28</v>
      </c>
      <c r="B24" s="106" t="s">
        <v>16</v>
      </c>
      <c r="C24" s="83">
        <v>1.89</v>
      </c>
      <c r="D24" s="83">
        <v>9.4499999999999993</v>
      </c>
      <c r="E24" s="83">
        <v>0</v>
      </c>
      <c r="F24" s="83">
        <v>2.82</v>
      </c>
      <c r="G24" s="79">
        <f t="shared" si="2"/>
        <v>14.16</v>
      </c>
      <c r="H24" s="83">
        <v>49.980000000000004</v>
      </c>
      <c r="I24" s="83">
        <v>0.31</v>
      </c>
      <c r="J24" s="83">
        <v>0</v>
      </c>
      <c r="K24" s="79">
        <f t="shared" si="3"/>
        <v>50.290000000000006</v>
      </c>
      <c r="L24" s="79">
        <f t="shared" si="4"/>
        <v>64.45</v>
      </c>
      <c r="M24" s="83">
        <v>1.2</v>
      </c>
      <c r="N24" s="80">
        <f t="shared" si="5"/>
        <v>65.650000000000006</v>
      </c>
    </row>
    <row r="25" spans="1:14" ht="13.5" customHeight="1">
      <c r="A25" s="156"/>
      <c r="B25" s="106" t="s">
        <v>38</v>
      </c>
      <c r="C25" s="83">
        <v>15</v>
      </c>
      <c r="D25" s="83">
        <v>27</v>
      </c>
      <c r="E25" s="83">
        <v>0</v>
      </c>
      <c r="F25" s="83">
        <v>12</v>
      </c>
      <c r="G25" s="79">
        <f t="shared" si="2"/>
        <v>54</v>
      </c>
      <c r="H25" s="83">
        <v>134</v>
      </c>
      <c r="I25" s="83">
        <v>14</v>
      </c>
      <c r="J25" s="83">
        <v>0</v>
      </c>
      <c r="K25" s="79">
        <f t="shared" si="3"/>
        <v>148</v>
      </c>
      <c r="L25" s="79">
        <f t="shared" si="4"/>
        <v>202</v>
      </c>
      <c r="M25" s="83">
        <v>58</v>
      </c>
      <c r="N25" s="80">
        <f t="shared" si="5"/>
        <v>260</v>
      </c>
    </row>
    <row r="26" spans="1:14" ht="13.5" customHeight="1">
      <c r="A26" s="156" t="s">
        <v>29</v>
      </c>
      <c r="B26" s="106" t="s">
        <v>16</v>
      </c>
      <c r="C26" s="83">
        <v>0</v>
      </c>
      <c r="D26" s="83">
        <v>0</v>
      </c>
      <c r="E26" s="83">
        <v>0</v>
      </c>
      <c r="F26" s="83">
        <v>0</v>
      </c>
      <c r="G26" s="79">
        <f t="shared" si="2"/>
        <v>0</v>
      </c>
      <c r="H26" s="83">
        <v>0</v>
      </c>
      <c r="I26" s="83">
        <v>0</v>
      </c>
      <c r="J26" s="83">
        <v>0</v>
      </c>
      <c r="K26" s="79">
        <f t="shared" si="3"/>
        <v>0</v>
      </c>
      <c r="L26" s="79">
        <f t="shared" si="4"/>
        <v>0</v>
      </c>
      <c r="M26" s="83">
        <v>0</v>
      </c>
      <c r="N26" s="80">
        <f t="shared" si="5"/>
        <v>0</v>
      </c>
    </row>
    <row r="27" spans="1:14" ht="13.5" customHeight="1">
      <c r="A27" s="156"/>
      <c r="B27" s="106" t="s">
        <v>38</v>
      </c>
      <c r="C27" s="83">
        <v>0</v>
      </c>
      <c r="D27" s="83">
        <v>0</v>
      </c>
      <c r="E27" s="83">
        <v>0</v>
      </c>
      <c r="F27" s="83">
        <v>0</v>
      </c>
      <c r="G27" s="79">
        <f t="shared" si="2"/>
        <v>0</v>
      </c>
      <c r="H27" s="83">
        <v>0</v>
      </c>
      <c r="I27" s="83">
        <v>0</v>
      </c>
      <c r="J27" s="83">
        <v>0</v>
      </c>
      <c r="K27" s="79">
        <f t="shared" si="3"/>
        <v>0</v>
      </c>
      <c r="L27" s="79">
        <f t="shared" si="4"/>
        <v>0</v>
      </c>
      <c r="M27" s="83">
        <v>0</v>
      </c>
      <c r="N27" s="80">
        <f t="shared" si="5"/>
        <v>0</v>
      </c>
    </row>
    <row r="28" spans="1:14" ht="13.5" customHeight="1">
      <c r="A28" s="156" t="s">
        <v>30</v>
      </c>
      <c r="B28" s="106" t="s">
        <v>16</v>
      </c>
      <c r="C28" s="83">
        <v>0</v>
      </c>
      <c r="D28" s="83">
        <v>0</v>
      </c>
      <c r="E28" s="83">
        <v>0</v>
      </c>
      <c r="F28" s="83">
        <v>0</v>
      </c>
      <c r="G28" s="79">
        <f t="shared" si="2"/>
        <v>0</v>
      </c>
      <c r="H28" s="83">
        <v>0</v>
      </c>
      <c r="I28" s="83">
        <v>0</v>
      </c>
      <c r="J28" s="83">
        <v>0</v>
      </c>
      <c r="K28" s="79">
        <f t="shared" si="3"/>
        <v>0</v>
      </c>
      <c r="L28" s="79">
        <f t="shared" si="4"/>
        <v>0</v>
      </c>
      <c r="M28" s="83">
        <v>0</v>
      </c>
      <c r="N28" s="80">
        <f t="shared" si="5"/>
        <v>0</v>
      </c>
    </row>
    <row r="29" spans="1:14" ht="13.5" customHeight="1">
      <c r="A29" s="156"/>
      <c r="B29" s="106" t="s">
        <v>38</v>
      </c>
      <c r="C29" s="83">
        <v>0</v>
      </c>
      <c r="D29" s="83">
        <v>0</v>
      </c>
      <c r="E29" s="83">
        <v>0</v>
      </c>
      <c r="F29" s="83">
        <v>0</v>
      </c>
      <c r="G29" s="79">
        <f t="shared" si="2"/>
        <v>0</v>
      </c>
      <c r="H29" s="83">
        <v>0</v>
      </c>
      <c r="I29" s="83">
        <v>0</v>
      </c>
      <c r="J29" s="83">
        <v>0</v>
      </c>
      <c r="K29" s="79">
        <f t="shared" si="3"/>
        <v>0</v>
      </c>
      <c r="L29" s="79">
        <f t="shared" si="4"/>
        <v>0</v>
      </c>
      <c r="M29" s="83">
        <v>0</v>
      </c>
      <c r="N29" s="80">
        <f t="shared" si="5"/>
        <v>0</v>
      </c>
    </row>
    <row r="30" spans="1:14" ht="13.5" customHeight="1">
      <c r="A30" s="156" t="s">
        <v>31</v>
      </c>
      <c r="B30" s="106" t="s">
        <v>16</v>
      </c>
      <c r="C30" s="83">
        <v>5.2200000000000006</v>
      </c>
      <c r="D30" s="83">
        <v>1.01</v>
      </c>
      <c r="E30" s="83">
        <v>0</v>
      </c>
      <c r="F30" s="83">
        <v>0.01</v>
      </c>
      <c r="G30" s="79">
        <f t="shared" si="2"/>
        <v>6.24</v>
      </c>
      <c r="H30" s="83">
        <v>7.41</v>
      </c>
      <c r="I30" s="83">
        <v>0.89000000000000012</v>
      </c>
      <c r="J30" s="83">
        <v>0.8600000000000001</v>
      </c>
      <c r="K30" s="79">
        <f t="shared" si="3"/>
        <v>9.16</v>
      </c>
      <c r="L30" s="79">
        <f t="shared" si="4"/>
        <v>15.4</v>
      </c>
      <c r="M30" s="83">
        <v>1.1499999999999999</v>
      </c>
      <c r="N30" s="80">
        <f t="shared" si="5"/>
        <v>16.55</v>
      </c>
    </row>
    <row r="31" spans="1:14" ht="13.5" customHeight="1">
      <c r="A31" s="156"/>
      <c r="B31" s="106" t="s">
        <v>38</v>
      </c>
      <c r="C31" s="83">
        <v>950</v>
      </c>
      <c r="D31" s="83">
        <v>141</v>
      </c>
      <c r="E31" s="83">
        <v>0</v>
      </c>
      <c r="F31" s="83">
        <v>1</v>
      </c>
      <c r="G31" s="79">
        <f t="shared" si="2"/>
        <v>1092</v>
      </c>
      <c r="H31" s="83">
        <v>1290</v>
      </c>
      <c r="I31" s="83">
        <v>125</v>
      </c>
      <c r="J31" s="83">
        <v>63</v>
      </c>
      <c r="K31" s="79">
        <f t="shared" si="3"/>
        <v>1478</v>
      </c>
      <c r="L31" s="79">
        <f t="shared" si="4"/>
        <v>2570</v>
      </c>
      <c r="M31" s="83">
        <v>291</v>
      </c>
      <c r="N31" s="80">
        <f t="shared" si="5"/>
        <v>2861</v>
      </c>
    </row>
    <row r="32" spans="1:14" ht="13.5" customHeight="1">
      <c r="A32" s="156" t="s">
        <v>32</v>
      </c>
      <c r="B32" s="106" t="s">
        <v>16</v>
      </c>
      <c r="C32" s="83">
        <v>0</v>
      </c>
      <c r="D32" s="83">
        <v>0</v>
      </c>
      <c r="E32" s="83">
        <v>0</v>
      </c>
      <c r="F32" s="83">
        <v>0</v>
      </c>
      <c r="G32" s="79">
        <f t="shared" si="2"/>
        <v>0</v>
      </c>
      <c r="H32" s="83">
        <v>0</v>
      </c>
      <c r="I32" s="83">
        <v>0</v>
      </c>
      <c r="J32" s="83">
        <v>0</v>
      </c>
      <c r="K32" s="79">
        <f t="shared" si="3"/>
        <v>0</v>
      </c>
      <c r="L32" s="79">
        <f t="shared" si="4"/>
        <v>0</v>
      </c>
      <c r="M32" s="83">
        <v>0</v>
      </c>
      <c r="N32" s="80">
        <f t="shared" si="5"/>
        <v>0</v>
      </c>
    </row>
    <row r="33" spans="1:18" ht="13.5" customHeight="1">
      <c r="A33" s="156"/>
      <c r="B33" s="106" t="s">
        <v>38</v>
      </c>
      <c r="C33" s="83">
        <v>0</v>
      </c>
      <c r="D33" s="83">
        <v>0</v>
      </c>
      <c r="E33" s="83">
        <v>0</v>
      </c>
      <c r="F33" s="83">
        <v>0</v>
      </c>
      <c r="G33" s="79">
        <f t="shared" si="2"/>
        <v>0</v>
      </c>
      <c r="H33" s="83">
        <v>0</v>
      </c>
      <c r="I33" s="83">
        <v>0</v>
      </c>
      <c r="J33" s="83">
        <v>0</v>
      </c>
      <c r="K33" s="79">
        <f t="shared" si="3"/>
        <v>0</v>
      </c>
      <c r="L33" s="79">
        <f t="shared" si="4"/>
        <v>0</v>
      </c>
      <c r="M33" s="83">
        <v>0</v>
      </c>
      <c r="N33" s="80">
        <f t="shared" si="5"/>
        <v>0</v>
      </c>
    </row>
    <row r="34" spans="1:18" ht="13.5" customHeight="1">
      <c r="A34" s="156" t="s">
        <v>33</v>
      </c>
      <c r="B34" s="106" t="s">
        <v>16</v>
      </c>
      <c r="C34" s="83">
        <v>0</v>
      </c>
      <c r="D34" s="83">
        <v>0</v>
      </c>
      <c r="E34" s="83">
        <v>0</v>
      </c>
      <c r="F34" s="83">
        <v>0</v>
      </c>
      <c r="G34" s="79">
        <f t="shared" si="2"/>
        <v>0</v>
      </c>
      <c r="H34" s="83">
        <v>2.7600000000000002</v>
      </c>
      <c r="I34" s="83">
        <v>0.79999999999999993</v>
      </c>
      <c r="J34" s="83">
        <v>0.36</v>
      </c>
      <c r="K34" s="79">
        <f t="shared" si="3"/>
        <v>3.92</v>
      </c>
      <c r="L34" s="79">
        <f t="shared" si="4"/>
        <v>3.92</v>
      </c>
      <c r="M34" s="83">
        <v>0.08</v>
      </c>
      <c r="N34" s="80">
        <f t="shared" si="5"/>
        <v>4</v>
      </c>
    </row>
    <row r="35" spans="1:18" ht="23.25" customHeight="1">
      <c r="A35" s="156"/>
      <c r="B35" s="106" t="s">
        <v>38</v>
      </c>
      <c r="C35" s="83">
        <v>0</v>
      </c>
      <c r="D35" s="83">
        <v>0</v>
      </c>
      <c r="E35" s="83">
        <v>0</v>
      </c>
      <c r="F35" s="83">
        <v>0</v>
      </c>
      <c r="G35" s="79">
        <f t="shared" si="2"/>
        <v>0</v>
      </c>
      <c r="H35" s="83">
        <v>397.12</v>
      </c>
      <c r="I35" s="83">
        <v>142.28</v>
      </c>
      <c r="J35" s="83">
        <v>78.7</v>
      </c>
      <c r="K35" s="79">
        <f t="shared" si="3"/>
        <v>618.1</v>
      </c>
      <c r="L35" s="79">
        <f t="shared" si="4"/>
        <v>618.1</v>
      </c>
      <c r="M35" s="83">
        <v>7</v>
      </c>
      <c r="N35" s="80">
        <f t="shared" si="5"/>
        <v>625.1</v>
      </c>
    </row>
    <row r="36" spans="1:18" ht="13.5" customHeight="1">
      <c r="A36" s="156" t="s">
        <v>34</v>
      </c>
      <c r="B36" s="106" t="s">
        <v>16</v>
      </c>
      <c r="C36" s="83">
        <v>23.27</v>
      </c>
      <c r="D36" s="83">
        <v>5.08</v>
      </c>
      <c r="E36" s="83">
        <v>5.29</v>
      </c>
      <c r="F36" s="83">
        <v>10.67</v>
      </c>
      <c r="G36" s="79">
        <f t="shared" si="2"/>
        <v>44.31</v>
      </c>
      <c r="H36" s="83">
        <v>2.34</v>
      </c>
      <c r="I36" s="83">
        <v>0.61</v>
      </c>
      <c r="J36" s="83">
        <v>0.65999999999999992</v>
      </c>
      <c r="K36" s="79">
        <f t="shared" si="3"/>
        <v>3.6099999999999994</v>
      </c>
      <c r="L36" s="79">
        <f t="shared" si="4"/>
        <v>47.92</v>
      </c>
      <c r="M36" s="83">
        <v>2.14</v>
      </c>
      <c r="N36" s="80">
        <f t="shared" si="5"/>
        <v>50.06</v>
      </c>
      <c r="R36" s="11"/>
    </row>
    <row r="37" spans="1:18" ht="13.5" customHeight="1">
      <c r="A37" s="156"/>
      <c r="B37" s="106" t="s">
        <v>38</v>
      </c>
      <c r="C37" s="83">
        <v>86.15</v>
      </c>
      <c r="D37" s="83">
        <v>84.16</v>
      </c>
      <c r="E37" s="83">
        <v>44.27</v>
      </c>
      <c r="F37" s="83">
        <v>19.84</v>
      </c>
      <c r="G37" s="79">
        <f t="shared" si="2"/>
        <v>234.42000000000002</v>
      </c>
      <c r="H37" s="83">
        <v>9.19</v>
      </c>
      <c r="I37" s="83">
        <v>2.82</v>
      </c>
      <c r="J37" s="83">
        <v>13.44</v>
      </c>
      <c r="K37" s="79">
        <f t="shared" si="3"/>
        <v>25.45</v>
      </c>
      <c r="L37" s="79">
        <f t="shared" si="4"/>
        <v>259.87</v>
      </c>
      <c r="M37" s="83">
        <v>3.11</v>
      </c>
      <c r="N37" s="80">
        <f t="shared" si="5"/>
        <v>262.98</v>
      </c>
    </row>
    <row r="38" spans="1:18" ht="13.5" customHeight="1">
      <c r="A38" s="63" t="s">
        <v>35</v>
      </c>
      <c r="B38" s="106" t="s">
        <v>16</v>
      </c>
      <c r="C38" s="120">
        <f t="shared" ref="C38:F39" si="6">C4+C12+C14+C16+C18+C20+C22+C24+C26+C28+C30+C32+C34+C36</f>
        <v>1029.54</v>
      </c>
      <c r="D38" s="120">
        <f t="shared" si="6"/>
        <v>710.04</v>
      </c>
      <c r="E38" s="120">
        <f t="shared" si="6"/>
        <v>16.059999999999999</v>
      </c>
      <c r="F38" s="120">
        <f t="shared" si="6"/>
        <v>129.4</v>
      </c>
      <c r="G38" s="120">
        <f>SUM(C38:F38)</f>
        <v>1885.04</v>
      </c>
      <c r="H38" s="120">
        <f t="shared" ref="H38:J39" si="7">H4+H12+H14+H16+H18+H20+H22+H24+H26+H28+H30+H32+H34+H36</f>
        <v>2498.4</v>
      </c>
      <c r="I38" s="120">
        <f t="shared" si="7"/>
        <v>214.94</v>
      </c>
      <c r="J38" s="120">
        <f t="shared" si="7"/>
        <v>387.96</v>
      </c>
      <c r="K38" s="79">
        <f t="shared" si="3"/>
        <v>3101.3</v>
      </c>
      <c r="L38" s="79">
        <f t="shared" si="4"/>
        <v>4986.34</v>
      </c>
      <c r="M38" s="120">
        <f>M4+M12+M14+M16+M18+M20+M22+M24+M26+M28+M30+M32+M34+M36</f>
        <v>1481.38</v>
      </c>
      <c r="N38" s="80">
        <f t="shared" si="5"/>
        <v>6467.72</v>
      </c>
      <c r="O38" s="12"/>
    </row>
    <row r="39" spans="1:18" ht="13.5" customHeight="1">
      <c r="A39" s="23"/>
      <c r="B39" s="106" t="s">
        <v>38</v>
      </c>
      <c r="C39" s="81">
        <f t="shared" si="6"/>
        <v>133213.15</v>
      </c>
      <c r="D39" s="81">
        <f t="shared" si="6"/>
        <v>69980.160000000003</v>
      </c>
      <c r="E39" s="81">
        <f t="shared" si="6"/>
        <v>347.27</v>
      </c>
      <c r="F39" s="81">
        <f t="shared" si="6"/>
        <v>6548.84</v>
      </c>
      <c r="G39" s="79">
        <f t="shared" si="2"/>
        <v>210089.41999999998</v>
      </c>
      <c r="H39" s="81">
        <f t="shared" si="7"/>
        <v>332049.31</v>
      </c>
      <c r="I39" s="120">
        <f t="shared" si="7"/>
        <v>32788.1</v>
      </c>
      <c r="J39" s="81">
        <f t="shared" si="7"/>
        <v>64886.14</v>
      </c>
      <c r="K39" s="79">
        <f t="shared" si="3"/>
        <v>429723.55</v>
      </c>
      <c r="L39" s="79">
        <f t="shared" si="4"/>
        <v>639812.97</v>
      </c>
      <c r="M39" s="81">
        <f>M5+M13+M15+M17+M19+M21+M23+M25+M27+M29+M31+M33+M35+M37</f>
        <v>214610.11</v>
      </c>
      <c r="N39" s="80">
        <f t="shared" si="5"/>
        <v>854423.08</v>
      </c>
    </row>
    <row r="40" spans="1:18"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</sheetData>
  <mergeCells count="16">
    <mergeCell ref="A1:C1"/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honeticPr fontId="0" type="noConversion"/>
  <pageMargins left="0.17" right="0.17" top="0.2" bottom="0.18" header="0.17" footer="0.17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R42"/>
  <sheetViews>
    <sheetView zoomScale="85" zoomScaleNormal="85" workbookViewId="0">
      <selection activeCell="M18" sqref="M18"/>
    </sheetView>
  </sheetViews>
  <sheetFormatPr defaultRowHeight="15"/>
  <cols>
    <col min="1" max="1" width="31.28515625" style="14" customWidth="1"/>
    <col min="2" max="2" width="4" style="14" customWidth="1"/>
    <col min="3" max="4" width="9.140625" style="14"/>
    <col min="5" max="5" width="5.7109375" style="14" customWidth="1"/>
    <col min="6" max="6" width="6.7109375" style="14" customWidth="1"/>
    <col min="7" max="7" width="12.7109375" style="14" customWidth="1"/>
    <col min="8" max="8" width="9.140625" style="14"/>
    <col min="9" max="9" width="12.7109375" style="14" customWidth="1"/>
    <col min="10" max="10" width="12.140625" style="14" customWidth="1"/>
    <col min="11" max="11" width="10.7109375" style="14" customWidth="1"/>
    <col min="12" max="12" width="7.85546875" style="14" customWidth="1"/>
    <col min="13" max="13" width="6.85546875" style="14" customWidth="1"/>
    <col min="14" max="14" width="12.28515625" style="37" customWidth="1"/>
    <col min="15" max="16384" width="9.140625" style="14"/>
  </cols>
  <sheetData>
    <row r="1" spans="1:15" ht="13.5" customHeight="1">
      <c r="A1" s="165" t="s">
        <v>67</v>
      </c>
      <c r="B1" s="166"/>
    </row>
    <row r="2" spans="1:15" ht="11.25" customHeight="1">
      <c r="A2" s="64" t="s">
        <v>0</v>
      </c>
      <c r="B2" s="85"/>
      <c r="C2" s="146" t="s">
        <v>1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86" t="s">
        <v>2</v>
      </c>
    </row>
    <row r="3" spans="1:15" ht="24" customHeight="1">
      <c r="A3" s="46" t="s">
        <v>3</v>
      </c>
      <c r="B3" s="87"/>
      <c r="C3" s="87" t="s">
        <v>4</v>
      </c>
      <c r="D3" s="87" t="s">
        <v>5</v>
      </c>
      <c r="E3" s="87" t="s">
        <v>6</v>
      </c>
      <c r="F3" s="87" t="s">
        <v>7</v>
      </c>
      <c r="G3" s="87" t="s">
        <v>8</v>
      </c>
      <c r="H3" s="87" t="s">
        <v>9</v>
      </c>
      <c r="I3" s="87" t="s">
        <v>10</v>
      </c>
      <c r="J3" s="87" t="s">
        <v>11</v>
      </c>
      <c r="K3" s="87" t="s">
        <v>12</v>
      </c>
      <c r="L3" s="87" t="s">
        <v>13</v>
      </c>
      <c r="M3" s="87" t="s">
        <v>14</v>
      </c>
      <c r="N3" s="88"/>
      <c r="O3" s="15"/>
    </row>
    <row r="4" spans="1:15" ht="15" customHeight="1">
      <c r="A4" s="59" t="s">
        <v>15</v>
      </c>
      <c r="B4" s="87" t="s">
        <v>16</v>
      </c>
      <c r="C4" s="76">
        <f>C6+C8+C10</f>
        <v>1426.75</v>
      </c>
      <c r="D4" s="76">
        <f t="shared" ref="D4:F5" si="0">D6+D8+D10</f>
        <v>508.97999999999996</v>
      </c>
      <c r="E4" s="76">
        <f t="shared" si="0"/>
        <v>5.95</v>
      </c>
      <c r="F4" s="76">
        <f t="shared" si="0"/>
        <v>20.11</v>
      </c>
      <c r="G4" s="76">
        <f>SUM(C4:F4)</f>
        <v>1961.79</v>
      </c>
      <c r="H4" s="76">
        <f t="shared" ref="H4:J5" si="1">H6+H8+H10</f>
        <v>2622.92</v>
      </c>
      <c r="I4" s="76">
        <f t="shared" si="1"/>
        <v>294.03999999999996</v>
      </c>
      <c r="J4" s="76">
        <f t="shared" si="1"/>
        <v>538.33999999999992</v>
      </c>
      <c r="K4" s="76">
        <f>SUM(H4:J4)</f>
        <v>3455.3</v>
      </c>
      <c r="L4" s="76">
        <f>G4+K4</f>
        <v>5417.09</v>
      </c>
      <c r="M4" s="76">
        <f>M6+M8+M10</f>
        <v>1356.18</v>
      </c>
      <c r="N4" s="77">
        <f>M4+L4</f>
        <v>6773.27</v>
      </c>
      <c r="O4" s="15"/>
    </row>
    <row r="5" spans="1:15" ht="13.5" customHeight="1">
      <c r="A5" s="60"/>
      <c r="B5" s="87" t="s">
        <v>17</v>
      </c>
      <c r="C5" s="78">
        <f>C7+C9+C11</f>
        <v>431996</v>
      </c>
      <c r="D5" s="78">
        <f>D7+D9+D11</f>
        <v>144628</v>
      </c>
      <c r="E5" s="78">
        <f t="shared" si="0"/>
        <v>209</v>
      </c>
      <c r="F5" s="78">
        <f t="shared" si="0"/>
        <v>2534</v>
      </c>
      <c r="G5" s="78">
        <f>SUM(C5:F5)</f>
        <v>579367</v>
      </c>
      <c r="H5" s="78">
        <f t="shared" si="1"/>
        <v>635838</v>
      </c>
      <c r="I5" s="78">
        <f t="shared" si="1"/>
        <v>78715</v>
      </c>
      <c r="J5" s="78">
        <f t="shared" si="1"/>
        <v>152786</v>
      </c>
      <c r="K5" s="78">
        <f>SUM(H5:J5)</f>
        <v>867339</v>
      </c>
      <c r="L5" s="78">
        <f>G5+K5</f>
        <v>1446706</v>
      </c>
      <c r="M5" s="78">
        <f>M7+M9+M11</f>
        <v>222852</v>
      </c>
      <c r="N5" s="77">
        <f>M5+L5</f>
        <v>1669558</v>
      </c>
      <c r="O5" s="15"/>
    </row>
    <row r="6" spans="1:15">
      <c r="A6" s="149" t="s">
        <v>18</v>
      </c>
      <c r="B6" s="87" t="s">
        <v>16</v>
      </c>
      <c r="C6" s="113">
        <f ca="1">'Zemgale pārējie'!C6+'Zemgale valst'!C6</f>
        <v>1087.08</v>
      </c>
      <c r="D6" s="113">
        <f ca="1">'Zemgale pārējie'!D6+'Zemgale valst'!D6</f>
        <v>405.32</v>
      </c>
      <c r="E6" s="113">
        <f ca="1">'Zemgale pārējie'!E6+'Zemgale valst'!E6</f>
        <v>0</v>
      </c>
      <c r="F6" s="113">
        <f ca="1">'Zemgale pārējie'!F6+'Zemgale valst'!F6</f>
        <v>17.16</v>
      </c>
      <c r="G6" s="111">
        <f ca="1">SUM(C6:F6)</f>
        <v>1509.56</v>
      </c>
      <c r="H6" s="113">
        <f ca="1">'Zemgale pārējie'!H6+'Zemgale valst'!H6</f>
        <v>2163.1</v>
      </c>
      <c r="I6" s="113">
        <f ca="1">'Zemgale pārējie'!I6+'Zemgale valst'!I6</f>
        <v>282.98999999999995</v>
      </c>
      <c r="J6" s="113">
        <f ca="1">'Zemgale pārējie'!J6+'Zemgale valst'!J6</f>
        <v>514.42999999999995</v>
      </c>
      <c r="K6" s="111">
        <f ca="1">SUM(H6:J6)</f>
        <v>2960.5199999999995</v>
      </c>
      <c r="L6" s="111">
        <f ca="1">G6+K6</f>
        <v>4470.08</v>
      </c>
      <c r="M6" s="113">
        <f ca="1">'Zemgale pārējie'!M6+'Zemgale valst'!M6</f>
        <v>1203.02</v>
      </c>
      <c r="N6" s="112">
        <f>SUM(L6:M6)</f>
        <v>5673.1</v>
      </c>
      <c r="O6" s="15"/>
    </row>
    <row r="7" spans="1:15" ht="15.75">
      <c r="A7" s="149"/>
      <c r="B7" s="87" t="s">
        <v>17</v>
      </c>
      <c r="C7" s="114">
        <f ca="1">'Zemgale pārējie'!C7+'Zemgale valst'!C7</f>
        <v>361757</v>
      </c>
      <c r="D7" s="114">
        <f ca="1">'Zemgale pārējie'!D7+'Zemgale valst'!D7</f>
        <v>125020</v>
      </c>
      <c r="E7" s="114">
        <f ca="1">'Zemgale pārējie'!E7+'Zemgale valst'!E7</f>
        <v>0</v>
      </c>
      <c r="F7" s="114">
        <f ca="1">'Zemgale pārējie'!F7+'Zemgale valst'!F7</f>
        <v>2494</v>
      </c>
      <c r="G7" s="129">
        <f t="shared" ref="G7:G39" si="2">SUM(C7:F7)</f>
        <v>489271</v>
      </c>
      <c r="H7" s="114">
        <f ca="1">'Zemgale pārējie'!H7+'Zemgale valst'!H7</f>
        <v>557325</v>
      </c>
      <c r="I7" s="114">
        <f ca="1">'Zemgale pārējie'!I7+'Zemgale valst'!I7</f>
        <v>78099</v>
      </c>
      <c r="J7" s="114">
        <f ca="1">'Zemgale pārējie'!J7+'Zemgale valst'!J7</f>
        <v>151467</v>
      </c>
      <c r="K7" s="129">
        <f t="shared" ref="K7:K39" si="3">SUM(H7:J7)</f>
        <v>786891</v>
      </c>
      <c r="L7" s="129">
        <f t="shared" ref="L7:L39" si="4">G7+K7</f>
        <v>1276162</v>
      </c>
      <c r="M7" s="114">
        <f ca="1">'Zemgale pārējie'!M7+'Zemgale valst'!M7</f>
        <v>215532</v>
      </c>
      <c r="N7" s="112">
        <f t="shared" ref="N7:N38" si="5">SUM(L7:M7)</f>
        <v>1491694</v>
      </c>
      <c r="O7" s="15"/>
    </row>
    <row r="8" spans="1:15">
      <c r="A8" s="149" t="s">
        <v>19</v>
      </c>
      <c r="B8" s="87" t="s">
        <v>16</v>
      </c>
      <c r="C8" s="113">
        <f ca="1">'Zemgale pārējie'!C8+'Zemgale valst'!C8</f>
        <v>83.199999999999989</v>
      </c>
      <c r="D8" s="113">
        <f ca="1">'Zemgale pārējie'!D8+'Zemgale valst'!D8</f>
        <v>30.95</v>
      </c>
      <c r="E8" s="113">
        <f ca="1">'Zemgale pārējie'!E8+'Zemgale valst'!E8</f>
        <v>5.95</v>
      </c>
      <c r="F8" s="113">
        <f ca="1">'Zemgale pārējie'!F8+'Zemgale valst'!F8</f>
        <v>2.95</v>
      </c>
      <c r="G8" s="111">
        <f t="shared" si="2"/>
        <v>123.05</v>
      </c>
      <c r="H8" s="113">
        <f ca="1">'Zemgale pārējie'!H8+'Zemgale valst'!H8</f>
        <v>108.48000000000002</v>
      </c>
      <c r="I8" s="113">
        <f ca="1">'Zemgale pārējie'!I8+'Zemgale valst'!I8</f>
        <v>11.05</v>
      </c>
      <c r="J8" s="113">
        <f ca="1">'Zemgale pārējie'!J8+'Zemgale valst'!J8</f>
        <v>23.910000000000004</v>
      </c>
      <c r="K8" s="111">
        <f t="shared" si="3"/>
        <v>143.44000000000003</v>
      </c>
      <c r="L8" s="111">
        <f t="shared" si="4"/>
        <v>266.49</v>
      </c>
      <c r="M8" s="113">
        <f ca="1">'Zemgale pārējie'!M8+'Zemgale valst'!M8</f>
        <v>153.16</v>
      </c>
      <c r="N8" s="112">
        <f t="shared" si="5"/>
        <v>419.65</v>
      </c>
      <c r="O8" s="15"/>
    </row>
    <row r="9" spans="1:15" ht="27.75" customHeight="1">
      <c r="A9" s="149"/>
      <c r="B9" s="87" t="s">
        <v>17</v>
      </c>
      <c r="C9" s="114">
        <f ca="1">'Zemgale pārējie'!C9+'Zemgale valst'!C9</f>
        <v>4382</v>
      </c>
      <c r="D9" s="114">
        <f ca="1">'Zemgale pārējie'!D9+'Zemgale valst'!D9</f>
        <v>906</v>
      </c>
      <c r="E9" s="114">
        <f ca="1">'Zemgale pārējie'!E9+'Zemgale valst'!E9</f>
        <v>209</v>
      </c>
      <c r="F9" s="114">
        <f ca="1">'Zemgale pārējie'!F9+'Zemgale valst'!F9</f>
        <v>40</v>
      </c>
      <c r="G9" s="129">
        <f t="shared" si="2"/>
        <v>5537</v>
      </c>
      <c r="H9" s="114">
        <f ca="1">'Zemgale pārējie'!H9+'Zemgale valst'!H9</f>
        <v>5014</v>
      </c>
      <c r="I9" s="114">
        <f ca="1">'Zemgale pārējie'!I9+'Zemgale valst'!I9</f>
        <v>616</v>
      </c>
      <c r="J9" s="114">
        <f ca="1">'Zemgale pārējie'!J9+'Zemgale valst'!J9</f>
        <v>1319</v>
      </c>
      <c r="K9" s="129">
        <f t="shared" si="3"/>
        <v>6949</v>
      </c>
      <c r="L9" s="129">
        <f t="shared" si="4"/>
        <v>12486</v>
      </c>
      <c r="M9" s="114">
        <f ca="1">'Zemgale pārējie'!M9+'Zemgale valst'!M9</f>
        <v>7320</v>
      </c>
      <c r="N9" s="112">
        <f t="shared" si="5"/>
        <v>19806</v>
      </c>
      <c r="O9" s="15"/>
    </row>
    <row r="10" spans="1:15" ht="14.25" customHeight="1">
      <c r="A10" s="149" t="s">
        <v>20</v>
      </c>
      <c r="B10" s="87" t="s">
        <v>16</v>
      </c>
      <c r="C10" s="113">
        <f ca="1">'Zemgale pārējie'!C10+'Zemgale valst'!C10</f>
        <v>256.47000000000003</v>
      </c>
      <c r="D10" s="113">
        <f ca="1">'Zemgale pārējie'!D10+'Zemgale valst'!D10</f>
        <v>72.709999999999994</v>
      </c>
      <c r="E10" s="113">
        <f ca="1">'Zemgale pārējie'!E10+'Zemgale valst'!E10</f>
        <v>0</v>
      </c>
      <c r="F10" s="113">
        <f ca="1">'Zemgale pārējie'!F10+'Zemgale valst'!F10</f>
        <v>0</v>
      </c>
      <c r="G10" s="111">
        <f t="shared" si="2"/>
        <v>329.18</v>
      </c>
      <c r="H10" s="113">
        <f ca="1">'Zemgale pārējie'!H10+'Zemgale valst'!H10</f>
        <v>351.34000000000009</v>
      </c>
      <c r="I10" s="113">
        <f ca="1">'Zemgale pārējie'!I10+'Zemgale valst'!I10</f>
        <v>0</v>
      </c>
      <c r="J10" s="113">
        <f ca="1">'Zemgale pārējie'!J10+'Zemgale valst'!J10</f>
        <v>0</v>
      </c>
      <c r="K10" s="111">
        <f t="shared" si="3"/>
        <v>351.34000000000009</v>
      </c>
      <c r="L10" s="111">
        <f t="shared" si="4"/>
        <v>680.5200000000001</v>
      </c>
      <c r="M10" s="113">
        <f ca="1">'Zemgale pārējie'!M10+'Zemgale valst'!M10</f>
        <v>0</v>
      </c>
      <c r="N10" s="112">
        <f t="shared" si="5"/>
        <v>680.5200000000001</v>
      </c>
      <c r="O10" s="15"/>
    </row>
    <row r="11" spans="1:15" ht="14.25" customHeight="1">
      <c r="A11" s="149"/>
      <c r="B11" s="87" t="s">
        <v>17</v>
      </c>
      <c r="C11" s="114">
        <f ca="1">'Zemgale pārējie'!C11+'Zemgale valst'!C11</f>
        <v>65857</v>
      </c>
      <c r="D11" s="114">
        <f ca="1">'Zemgale pārējie'!D11+'Zemgale valst'!D11</f>
        <v>18702</v>
      </c>
      <c r="E11" s="114">
        <f ca="1">'Zemgale pārējie'!E11+'Zemgale valst'!E11</f>
        <v>0</v>
      </c>
      <c r="F11" s="114">
        <f ca="1">'Zemgale pārējie'!F11+'Zemgale valst'!F11</f>
        <v>0</v>
      </c>
      <c r="G11" s="129">
        <f t="shared" si="2"/>
        <v>84559</v>
      </c>
      <c r="H11" s="114">
        <f ca="1">'Zemgale pārējie'!H11+'Zemgale valst'!H11</f>
        <v>73499</v>
      </c>
      <c r="I11" s="114">
        <f ca="1">'Zemgale pārējie'!I11+'Zemgale valst'!I11</f>
        <v>0</v>
      </c>
      <c r="J11" s="114">
        <f ca="1">'Zemgale pārējie'!J11+'Zemgale valst'!J11</f>
        <v>0</v>
      </c>
      <c r="K11" s="129">
        <f t="shared" si="3"/>
        <v>73499</v>
      </c>
      <c r="L11" s="129">
        <f t="shared" si="4"/>
        <v>158058</v>
      </c>
      <c r="M11" s="114">
        <f ca="1">'Zemgale pārējie'!M11+'Zemgale valst'!M11</f>
        <v>0</v>
      </c>
      <c r="N11" s="112">
        <f t="shared" si="5"/>
        <v>158058</v>
      </c>
      <c r="O11" s="15"/>
    </row>
    <row r="12" spans="1:15" ht="14.25" customHeight="1">
      <c r="A12" s="59" t="s">
        <v>21</v>
      </c>
      <c r="B12" s="87" t="s">
        <v>16</v>
      </c>
      <c r="C12" s="113">
        <f ca="1">'Zemgale pārējie'!C12+'Zemgale valst'!C12</f>
        <v>963.67000000000007</v>
      </c>
      <c r="D12" s="113">
        <f ca="1">'Zemgale pārējie'!D12+'Zemgale valst'!D12</f>
        <v>1678.8199999999997</v>
      </c>
      <c r="E12" s="113">
        <f ca="1">'Zemgale pārējie'!E12+'Zemgale valst'!E12</f>
        <v>4.54</v>
      </c>
      <c r="F12" s="113">
        <f ca="1">'Zemgale pārējie'!F12+'Zemgale valst'!F12</f>
        <v>8.67</v>
      </c>
      <c r="G12" s="76">
        <f t="shared" si="2"/>
        <v>2655.7</v>
      </c>
      <c r="H12" s="113">
        <f ca="1">'Zemgale pārējie'!H12+'Zemgale valst'!H12</f>
        <v>1047.7299999999996</v>
      </c>
      <c r="I12" s="113">
        <f ca="1">'Zemgale pārējie'!I12+'Zemgale valst'!I12</f>
        <v>92.67</v>
      </c>
      <c r="J12" s="113">
        <f ca="1">'Zemgale pārējie'!J12+'Zemgale valst'!J12</f>
        <v>158.20999999999998</v>
      </c>
      <c r="K12" s="76">
        <f t="shared" si="3"/>
        <v>1298.6099999999997</v>
      </c>
      <c r="L12" s="76">
        <f t="shared" si="4"/>
        <v>3954.3099999999995</v>
      </c>
      <c r="M12" s="113">
        <f ca="1">'Zemgale pārējie'!M12+'Zemgale valst'!M12</f>
        <v>120.76000000000002</v>
      </c>
      <c r="N12" s="77">
        <f t="shared" si="5"/>
        <v>4075.0699999999997</v>
      </c>
      <c r="O12" s="15"/>
    </row>
    <row r="13" spans="1:15" ht="14.25" customHeight="1">
      <c r="A13" s="35" t="s">
        <v>37</v>
      </c>
      <c r="B13" s="87" t="s">
        <v>17</v>
      </c>
      <c r="C13" s="114">
        <f ca="1">'Zemgale pārējie'!C13+'Zemgale valst'!C13</f>
        <v>45152</v>
      </c>
      <c r="D13" s="114">
        <f ca="1">'Zemgale pārējie'!D13+'Zemgale valst'!D13</f>
        <v>95730</v>
      </c>
      <c r="E13" s="114">
        <f ca="1">'Zemgale pārējie'!E13+'Zemgale valst'!E13</f>
        <v>97</v>
      </c>
      <c r="F13" s="114">
        <f ca="1">'Zemgale pārējie'!F13+'Zemgale valst'!F13</f>
        <v>188</v>
      </c>
      <c r="G13" s="78">
        <f t="shared" si="2"/>
        <v>141167</v>
      </c>
      <c r="H13" s="114">
        <f ca="1">'Zemgale pārējie'!H13+'Zemgale valst'!H13</f>
        <v>39513</v>
      </c>
      <c r="I13" s="114">
        <f ca="1">'Zemgale pārējie'!I13+'Zemgale valst'!I13</f>
        <v>3576</v>
      </c>
      <c r="J13" s="114">
        <f ca="1">'Zemgale pārējie'!J13+'Zemgale valst'!J13</f>
        <v>6620</v>
      </c>
      <c r="K13" s="78">
        <f t="shared" si="3"/>
        <v>49709</v>
      </c>
      <c r="L13" s="78">
        <f t="shared" si="4"/>
        <v>190876</v>
      </c>
      <c r="M13" s="114">
        <f ca="1">'Zemgale pārējie'!M13+'Zemgale valst'!M13</f>
        <v>2843</v>
      </c>
      <c r="N13" s="77">
        <f t="shared" si="5"/>
        <v>193719</v>
      </c>
      <c r="O13" s="15"/>
    </row>
    <row r="14" spans="1:15" ht="14.25" customHeight="1">
      <c r="A14" s="152" t="s">
        <v>23</v>
      </c>
      <c r="B14" s="87" t="s">
        <v>16</v>
      </c>
      <c r="C14" s="113">
        <f ca="1">'Zemgale pārējie'!C14+'Zemgale valst'!C14</f>
        <v>15.41</v>
      </c>
      <c r="D14" s="113">
        <f ca="1">'Zemgale pārējie'!D14+'Zemgale valst'!D14</f>
        <v>28.42</v>
      </c>
      <c r="E14" s="113">
        <f ca="1">'Zemgale pārējie'!E14+'Zemgale valst'!E14</f>
        <v>0</v>
      </c>
      <c r="F14" s="113">
        <f ca="1">'Zemgale pārējie'!F14+'Zemgale valst'!F14</f>
        <v>42.78</v>
      </c>
      <c r="G14" s="76">
        <f t="shared" si="2"/>
        <v>86.61</v>
      </c>
      <c r="H14" s="113">
        <f ca="1">'Zemgale pārējie'!H14+'Zemgale valst'!H14</f>
        <v>28.88</v>
      </c>
      <c r="I14" s="113">
        <f ca="1">'Zemgale pārējie'!I14+'Zemgale valst'!I14</f>
        <v>2.25</v>
      </c>
      <c r="J14" s="113">
        <f ca="1">'Zemgale pārējie'!J14+'Zemgale valst'!J14</f>
        <v>3.91</v>
      </c>
      <c r="K14" s="76">
        <f t="shared" si="3"/>
        <v>35.04</v>
      </c>
      <c r="L14" s="76">
        <f t="shared" si="4"/>
        <v>121.65</v>
      </c>
      <c r="M14" s="113">
        <f ca="1">'Zemgale pārējie'!M14+'Zemgale valst'!M14</f>
        <v>1.57</v>
      </c>
      <c r="N14" s="77">
        <f t="shared" si="5"/>
        <v>123.22</v>
      </c>
      <c r="O14" s="15"/>
    </row>
    <row r="15" spans="1:15" ht="14.25" customHeight="1">
      <c r="A15" s="152"/>
      <c r="B15" s="87" t="s">
        <v>17</v>
      </c>
      <c r="C15" s="114">
        <f ca="1">'Zemgale pārējie'!C15+'Zemgale valst'!C15</f>
        <v>2232</v>
      </c>
      <c r="D15" s="114">
        <f ca="1">'Zemgale pārējie'!D15+'Zemgale valst'!D15</f>
        <v>5248</v>
      </c>
      <c r="E15" s="114">
        <f ca="1">'Zemgale pārējie'!E15+'Zemgale valst'!E15</f>
        <v>0</v>
      </c>
      <c r="F15" s="114">
        <f ca="1">'Zemgale pārējie'!F15+'Zemgale valst'!F15</f>
        <v>5246</v>
      </c>
      <c r="G15" s="78">
        <f t="shared" si="2"/>
        <v>12726</v>
      </c>
      <c r="H15" s="114">
        <f ca="1">'Zemgale pārējie'!H15+'Zemgale valst'!H15</f>
        <v>3593</v>
      </c>
      <c r="I15" s="114">
        <f ca="1">'Zemgale pārējie'!I15+'Zemgale valst'!I15</f>
        <v>67</v>
      </c>
      <c r="J15" s="114">
        <f ca="1">'Zemgale pārējie'!J15+'Zemgale valst'!J15</f>
        <v>517</v>
      </c>
      <c r="K15" s="78">
        <f t="shared" si="3"/>
        <v>4177</v>
      </c>
      <c r="L15" s="78">
        <f t="shared" si="4"/>
        <v>16903</v>
      </c>
      <c r="M15" s="114">
        <f ca="1">'Zemgale pārējie'!M15+'Zemgale valst'!M15</f>
        <v>156</v>
      </c>
      <c r="N15" s="77">
        <f t="shared" si="5"/>
        <v>17059</v>
      </c>
      <c r="O15" s="15"/>
    </row>
    <row r="16" spans="1:15" ht="14.25" customHeight="1">
      <c r="A16" s="152" t="s">
        <v>24</v>
      </c>
      <c r="B16" s="87" t="s">
        <v>16</v>
      </c>
      <c r="C16" s="113">
        <f ca="1">'Zemgale pārējie'!C16+'Zemgale valst'!C16</f>
        <v>1347.1</v>
      </c>
      <c r="D16" s="113">
        <f ca="1">'Zemgale pārējie'!D16+'Zemgale valst'!D16</f>
        <v>1322.71</v>
      </c>
      <c r="E16" s="113">
        <f ca="1">'Zemgale pārējie'!E16+'Zemgale valst'!E16</f>
        <v>30.87</v>
      </c>
      <c r="F16" s="113">
        <f ca="1">'Zemgale pārējie'!F16+'Zemgale valst'!F16</f>
        <v>98.64</v>
      </c>
      <c r="G16" s="76">
        <f t="shared" si="2"/>
        <v>2799.3199999999997</v>
      </c>
      <c r="H16" s="113">
        <f ca="1">'Zemgale pārējie'!H16+'Zemgale valst'!H16</f>
        <v>822.21</v>
      </c>
      <c r="I16" s="113">
        <f ca="1">'Zemgale pārējie'!I16+'Zemgale valst'!I16</f>
        <v>66.259999999999991</v>
      </c>
      <c r="J16" s="113">
        <f ca="1">'Zemgale pārējie'!J16+'Zemgale valst'!J16</f>
        <v>111.64</v>
      </c>
      <c r="K16" s="76">
        <f t="shared" si="3"/>
        <v>1000.11</v>
      </c>
      <c r="L16" s="76">
        <f t="shared" si="4"/>
        <v>3799.43</v>
      </c>
      <c r="M16" s="113">
        <f ca="1">'Zemgale pārējie'!M16+'Zemgale valst'!M16</f>
        <v>76.44</v>
      </c>
      <c r="N16" s="77">
        <f t="shared" si="5"/>
        <v>3875.87</v>
      </c>
      <c r="O16" s="15"/>
    </row>
    <row r="17" spans="1:15" ht="14.25" customHeight="1">
      <c r="A17" s="152"/>
      <c r="B17" s="87" t="s">
        <v>17</v>
      </c>
      <c r="C17" s="114">
        <f ca="1">'Zemgale pārējie'!C17+'Zemgale valst'!C17</f>
        <v>11290</v>
      </c>
      <c r="D17" s="114">
        <f ca="1">'Zemgale pārējie'!D17+'Zemgale valst'!D17</f>
        <v>14040</v>
      </c>
      <c r="E17" s="114">
        <f ca="1">'Zemgale pārējie'!E17+'Zemgale valst'!E17</f>
        <v>119</v>
      </c>
      <c r="F17" s="114">
        <f ca="1">'Zemgale pārējie'!F17+'Zemgale valst'!F17</f>
        <v>2853</v>
      </c>
      <c r="G17" s="78">
        <f t="shared" si="2"/>
        <v>28302</v>
      </c>
      <c r="H17" s="114">
        <f ca="1">'Zemgale pārējie'!H17+'Zemgale valst'!H17</f>
        <v>15184</v>
      </c>
      <c r="I17" s="114">
        <f ca="1">'Zemgale pārējie'!I17+'Zemgale valst'!I17</f>
        <v>888</v>
      </c>
      <c r="J17" s="114">
        <f ca="1">'Zemgale pārējie'!J17+'Zemgale valst'!J17</f>
        <v>2062</v>
      </c>
      <c r="K17" s="78">
        <f t="shared" si="3"/>
        <v>18134</v>
      </c>
      <c r="L17" s="78">
        <f t="shared" si="4"/>
        <v>46436</v>
      </c>
      <c r="M17" s="114">
        <f ca="1">'Zemgale pārējie'!M17+'Zemgale valst'!M17</f>
        <v>868</v>
      </c>
      <c r="N17" s="77">
        <f t="shared" si="5"/>
        <v>47304</v>
      </c>
      <c r="O17" s="15"/>
    </row>
    <row r="18" spans="1:15" ht="14.25" customHeight="1">
      <c r="A18" s="151" t="s">
        <v>25</v>
      </c>
      <c r="B18" s="87" t="s">
        <v>16</v>
      </c>
      <c r="C18" s="113">
        <f ca="1">'Zemgale pārējie'!C18+'Zemgale valst'!C18</f>
        <v>1.35</v>
      </c>
      <c r="D18" s="113">
        <f ca="1">'Zemgale pārējie'!D18+'Zemgale valst'!D18</f>
        <v>36.419999999999995</v>
      </c>
      <c r="E18" s="113">
        <f ca="1">'Zemgale pārējie'!E18+'Zemgale valst'!E18</f>
        <v>0</v>
      </c>
      <c r="F18" s="113">
        <f ca="1">'Zemgale pārējie'!F18+'Zemgale valst'!F18</f>
        <v>0</v>
      </c>
      <c r="G18" s="76">
        <f t="shared" si="2"/>
        <v>37.769999999999996</v>
      </c>
      <c r="H18" s="113">
        <f ca="1">'Zemgale pārējie'!H18+'Zemgale valst'!H18</f>
        <v>13.07</v>
      </c>
      <c r="I18" s="113">
        <f ca="1">'Zemgale pārējie'!I18+'Zemgale valst'!I18</f>
        <v>0</v>
      </c>
      <c r="J18" s="113">
        <f ca="1">'Zemgale pārējie'!J18+'Zemgale valst'!J18</f>
        <v>0</v>
      </c>
      <c r="K18" s="76">
        <f t="shared" si="3"/>
        <v>13.07</v>
      </c>
      <c r="L18" s="76">
        <f t="shared" si="4"/>
        <v>50.839999999999996</v>
      </c>
      <c r="M18" s="113">
        <f ca="1">'Zemgale pārējie'!M18+'Zemgale valst'!M18</f>
        <v>0</v>
      </c>
      <c r="N18" s="77">
        <f t="shared" si="5"/>
        <v>50.839999999999996</v>
      </c>
      <c r="O18" s="15"/>
    </row>
    <row r="19" spans="1:15" ht="14.25" customHeight="1">
      <c r="A19" s="151"/>
      <c r="B19" s="87" t="s">
        <v>17</v>
      </c>
      <c r="C19" s="113">
        <f ca="1">'Zemgale pārējie'!C19+'Zemgale valst'!C19</f>
        <v>248</v>
      </c>
      <c r="D19" s="113">
        <f ca="1">'Zemgale pārējie'!D19+'Zemgale valst'!D19</f>
        <v>10306</v>
      </c>
      <c r="E19" s="113">
        <f ca="1">'Zemgale pārējie'!E19+'Zemgale valst'!E19</f>
        <v>0</v>
      </c>
      <c r="F19" s="113">
        <f ca="1">'Zemgale pārējie'!F19+'Zemgale valst'!F19</f>
        <v>0</v>
      </c>
      <c r="G19" s="76">
        <f t="shared" si="2"/>
        <v>10554</v>
      </c>
      <c r="H19" s="113">
        <f ca="1">'Zemgale pārējie'!H19+'Zemgale valst'!H19</f>
        <v>1535</v>
      </c>
      <c r="I19" s="113">
        <f ca="1">'Zemgale pārējie'!I19+'Zemgale valst'!I19</f>
        <v>0</v>
      </c>
      <c r="J19" s="113">
        <f ca="1">'Zemgale pārējie'!J19+'Zemgale valst'!J19</f>
        <v>0</v>
      </c>
      <c r="K19" s="76">
        <f t="shared" si="3"/>
        <v>1535</v>
      </c>
      <c r="L19" s="76">
        <f t="shared" si="4"/>
        <v>12089</v>
      </c>
      <c r="M19" s="113">
        <f ca="1">'Zemgale pārējie'!M19+'Zemgale valst'!M19</f>
        <v>0</v>
      </c>
      <c r="N19" s="77">
        <f t="shared" si="5"/>
        <v>12089</v>
      </c>
      <c r="O19" s="15"/>
    </row>
    <row r="20" spans="1:15" ht="14.25" customHeight="1">
      <c r="A20" s="151" t="s">
        <v>26</v>
      </c>
      <c r="B20" s="87" t="s">
        <v>16</v>
      </c>
      <c r="C20" s="113">
        <f ca="1">'Zemgale pārējie'!C20+'Zemgale valst'!C20</f>
        <v>0</v>
      </c>
      <c r="D20" s="113">
        <f ca="1">'Zemgale pārējie'!D20+'Zemgale valst'!D20</f>
        <v>0</v>
      </c>
      <c r="E20" s="113">
        <f ca="1">'Zemgale pārējie'!E20+'Zemgale valst'!E20</f>
        <v>0</v>
      </c>
      <c r="F20" s="113">
        <f ca="1">'Zemgale pārējie'!F20+'Zemgale valst'!F20</f>
        <v>0</v>
      </c>
      <c r="G20" s="76">
        <f t="shared" si="2"/>
        <v>0</v>
      </c>
      <c r="H20" s="113">
        <f ca="1">'Zemgale pārējie'!H20+'Zemgale valst'!H20</f>
        <v>0</v>
      </c>
      <c r="I20" s="113">
        <f ca="1">'Zemgale pārējie'!I20+'Zemgale valst'!I20</f>
        <v>0</v>
      </c>
      <c r="J20" s="113">
        <f ca="1">'Zemgale pārējie'!J20+'Zemgale valst'!J20</f>
        <v>1.98</v>
      </c>
      <c r="K20" s="76">
        <f t="shared" si="3"/>
        <v>1.98</v>
      </c>
      <c r="L20" s="76">
        <f t="shared" si="4"/>
        <v>1.98</v>
      </c>
      <c r="M20" s="113">
        <f ca="1">'Zemgale pārējie'!M20+'Zemgale valst'!M20</f>
        <v>0</v>
      </c>
      <c r="N20" s="77">
        <f t="shared" si="5"/>
        <v>1.98</v>
      </c>
      <c r="O20" s="15"/>
    </row>
    <row r="21" spans="1:15" ht="14.25" customHeight="1">
      <c r="A21" s="151"/>
      <c r="B21" s="87" t="s">
        <v>17</v>
      </c>
      <c r="C21" s="113">
        <f ca="1">'Zemgale pārējie'!C21+'Zemgale valst'!C21</f>
        <v>0</v>
      </c>
      <c r="D21" s="113">
        <f ca="1">'Zemgale pārējie'!D21+'Zemgale valst'!D21</f>
        <v>0</v>
      </c>
      <c r="E21" s="113">
        <f ca="1">'Zemgale pārējie'!E21+'Zemgale valst'!E21</f>
        <v>0</v>
      </c>
      <c r="F21" s="113">
        <f ca="1">'Zemgale pārējie'!F21+'Zemgale valst'!F21</f>
        <v>0</v>
      </c>
      <c r="G21" s="76">
        <f t="shared" si="2"/>
        <v>0</v>
      </c>
      <c r="H21" s="113">
        <f ca="1">'Zemgale pārējie'!H21+'Zemgale valst'!H21</f>
        <v>0</v>
      </c>
      <c r="I21" s="113">
        <f ca="1">'Zemgale pārējie'!I21+'Zemgale valst'!I21</f>
        <v>0</v>
      </c>
      <c r="J21" s="113">
        <f ca="1">'Zemgale pārējie'!J21+'Zemgale valst'!J21</f>
        <v>50</v>
      </c>
      <c r="K21" s="76">
        <f t="shared" si="3"/>
        <v>50</v>
      </c>
      <c r="L21" s="76">
        <f t="shared" si="4"/>
        <v>50</v>
      </c>
      <c r="M21" s="113">
        <f ca="1">'Zemgale pārējie'!M21+'Zemgale valst'!M21</f>
        <v>0</v>
      </c>
      <c r="N21" s="77">
        <f t="shared" si="5"/>
        <v>50</v>
      </c>
      <c r="O21" s="15"/>
    </row>
    <row r="22" spans="1:15" ht="14.25" customHeight="1">
      <c r="A22" s="59" t="s">
        <v>27</v>
      </c>
      <c r="B22" s="87" t="s">
        <v>16</v>
      </c>
      <c r="C22" s="113">
        <f ca="1">'Zemgale pārējie'!C22+'Zemgale valst'!C22</f>
        <v>54.8</v>
      </c>
      <c r="D22" s="113">
        <f ca="1">'Zemgale pārējie'!D22+'Zemgale valst'!D22</f>
        <v>71.52</v>
      </c>
      <c r="E22" s="113">
        <f ca="1">'Zemgale pārējie'!E22+'Zemgale valst'!E22</f>
        <v>0</v>
      </c>
      <c r="F22" s="113">
        <f ca="1">'Zemgale pārējie'!F22+'Zemgale valst'!F22</f>
        <v>1.67</v>
      </c>
      <c r="G22" s="76">
        <f t="shared" si="2"/>
        <v>127.99</v>
      </c>
      <c r="H22" s="113">
        <f ca="1">'Zemgale pārējie'!H22+'Zemgale valst'!H22</f>
        <v>106.60000000000001</v>
      </c>
      <c r="I22" s="113">
        <f ca="1">'Zemgale pārējie'!I22+'Zemgale valst'!I22</f>
        <v>3.0500000000000003</v>
      </c>
      <c r="J22" s="113">
        <f ca="1">'Zemgale pārējie'!J22+'Zemgale valst'!J22</f>
        <v>0.19</v>
      </c>
      <c r="K22" s="76">
        <f t="shared" si="3"/>
        <v>109.84</v>
      </c>
      <c r="L22" s="76">
        <f t="shared" si="4"/>
        <v>237.82999999999998</v>
      </c>
      <c r="M22" s="113">
        <f ca="1">'Zemgale pārējie'!M22+'Zemgale valst'!M22</f>
        <v>0.81</v>
      </c>
      <c r="N22" s="77">
        <f t="shared" si="5"/>
        <v>238.64</v>
      </c>
      <c r="O22" s="15"/>
    </row>
    <row r="23" spans="1:15" ht="14.25" customHeight="1">
      <c r="A23" s="60"/>
      <c r="B23" s="87" t="s">
        <v>17</v>
      </c>
      <c r="C23" s="113">
        <f ca="1">'Zemgale pārējie'!C23+'Zemgale valst'!C23</f>
        <v>5993</v>
      </c>
      <c r="D23" s="113">
        <f ca="1">'Zemgale pārējie'!D23+'Zemgale valst'!D23</f>
        <v>9322</v>
      </c>
      <c r="E23" s="113">
        <f ca="1">'Zemgale pārējie'!E23+'Zemgale valst'!E23</f>
        <v>0</v>
      </c>
      <c r="F23" s="113">
        <f ca="1">'Zemgale pārējie'!F23+'Zemgale valst'!F23</f>
        <v>272</v>
      </c>
      <c r="G23" s="76">
        <f t="shared" si="2"/>
        <v>15587</v>
      </c>
      <c r="H23" s="113">
        <f ca="1">'Zemgale pārējie'!H23+'Zemgale valst'!H23</f>
        <v>18397</v>
      </c>
      <c r="I23" s="113">
        <f ca="1">'Zemgale pārējie'!I23+'Zemgale valst'!I23</f>
        <v>23</v>
      </c>
      <c r="J23" s="113">
        <f ca="1">'Zemgale pārējie'!J23+'Zemgale valst'!J23</f>
        <v>8</v>
      </c>
      <c r="K23" s="76">
        <f t="shared" si="3"/>
        <v>18428</v>
      </c>
      <c r="L23" s="76">
        <f t="shared" si="4"/>
        <v>34015</v>
      </c>
      <c r="M23" s="113">
        <f ca="1">'Zemgale pārējie'!M23+'Zemgale valst'!M23</f>
        <v>54</v>
      </c>
      <c r="N23" s="77">
        <f t="shared" si="5"/>
        <v>34069</v>
      </c>
      <c r="O23" s="15"/>
    </row>
    <row r="24" spans="1:15" ht="14.25" customHeight="1">
      <c r="A24" s="152" t="s">
        <v>28</v>
      </c>
      <c r="B24" s="87" t="s">
        <v>16</v>
      </c>
      <c r="C24" s="113">
        <f ca="1">'Zemgale pārējie'!C24+'Zemgale valst'!C24</f>
        <v>214.40999999999997</v>
      </c>
      <c r="D24" s="113">
        <f ca="1">'Zemgale pārējie'!D24+'Zemgale valst'!D24</f>
        <v>44.06</v>
      </c>
      <c r="E24" s="113">
        <f ca="1">'Zemgale pārējie'!E24+'Zemgale valst'!E24</f>
        <v>1.75</v>
      </c>
      <c r="F24" s="113">
        <f ca="1">'Zemgale pārējie'!F24+'Zemgale valst'!F24</f>
        <v>15.72</v>
      </c>
      <c r="G24" s="76">
        <f t="shared" si="2"/>
        <v>275.94</v>
      </c>
      <c r="H24" s="113">
        <f ca="1">'Zemgale pārējie'!H24+'Zemgale valst'!H24</f>
        <v>112.25999999999999</v>
      </c>
      <c r="I24" s="113">
        <f ca="1">'Zemgale pārējie'!I24+'Zemgale valst'!I24</f>
        <v>3.6300000000000003</v>
      </c>
      <c r="J24" s="113">
        <f ca="1">'Zemgale pārējie'!J24+'Zemgale valst'!J24</f>
        <v>4.7100000000000009</v>
      </c>
      <c r="K24" s="76">
        <f t="shared" si="3"/>
        <v>120.6</v>
      </c>
      <c r="L24" s="76">
        <f t="shared" si="4"/>
        <v>396.53999999999996</v>
      </c>
      <c r="M24" s="113">
        <f ca="1">'Zemgale pārējie'!M24+'Zemgale valst'!M24</f>
        <v>4.4799999999999995</v>
      </c>
      <c r="N24" s="77">
        <f t="shared" si="5"/>
        <v>401.02</v>
      </c>
      <c r="O24" s="15"/>
    </row>
    <row r="25" spans="1:15" ht="14.25" customHeight="1">
      <c r="A25" s="152"/>
      <c r="B25" s="87" t="s">
        <v>17</v>
      </c>
      <c r="C25" s="113">
        <f ca="1">'Zemgale pārējie'!C25+'Zemgale valst'!C25</f>
        <v>5748</v>
      </c>
      <c r="D25" s="113">
        <f ca="1">'Zemgale pārējie'!D25+'Zemgale valst'!D25</f>
        <v>1606</v>
      </c>
      <c r="E25" s="113">
        <f ca="1">'Zemgale pārējie'!E25+'Zemgale valst'!E25</f>
        <v>64</v>
      </c>
      <c r="F25" s="113">
        <f ca="1">'Zemgale pārējie'!F25+'Zemgale valst'!F25</f>
        <v>52</v>
      </c>
      <c r="G25" s="76">
        <f t="shared" si="2"/>
        <v>7470</v>
      </c>
      <c r="H25" s="113">
        <f ca="1">'Zemgale pārējie'!H25+'Zemgale valst'!H25</f>
        <v>1560</v>
      </c>
      <c r="I25" s="113">
        <f ca="1">'Zemgale pārējie'!I25+'Zemgale valst'!I25</f>
        <v>163</v>
      </c>
      <c r="J25" s="113">
        <f ca="1">'Zemgale pārējie'!J25+'Zemgale valst'!J25</f>
        <v>167</v>
      </c>
      <c r="K25" s="76">
        <f t="shared" si="3"/>
        <v>1890</v>
      </c>
      <c r="L25" s="76">
        <f t="shared" si="4"/>
        <v>9360</v>
      </c>
      <c r="M25" s="113">
        <f ca="1">'Zemgale pārējie'!M25+'Zemgale valst'!M25</f>
        <v>261</v>
      </c>
      <c r="N25" s="77">
        <f t="shared" si="5"/>
        <v>9621</v>
      </c>
      <c r="O25" s="15"/>
    </row>
    <row r="26" spans="1:15" ht="14.25" customHeight="1">
      <c r="A26" s="152" t="s">
        <v>29</v>
      </c>
      <c r="B26" s="87" t="s">
        <v>16</v>
      </c>
      <c r="C26" s="113">
        <f ca="1">'Zemgale pārējie'!C26+'Zemgale valst'!C26</f>
        <v>0</v>
      </c>
      <c r="D26" s="113">
        <f ca="1">'Zemgale pārējie'!D26+'Zemgale valst'!D26</f>
        <v>0</v>
      </c>
      <c r="E26" s="113">
        <f ca="1">'Zemgale pārējie'!E26+'Zemgale valst'!E26</f>
        <v>0</v>
      </c>
      <c r="F26" s="113">
        <f ca="1">'Zemgale pārējie'!F26+'Zemgale valst'!F26</f>
        <v>0</v>
      </c>
      <c r="G26" s="76">
        <f t="shared" si="2"/>
        <v>0</v>
      </c>
      <c r="H26" s="113">
        <f ca="1">'Zemgale pārējie'!H26+'Zemgale valst'!H26</f>
        <v>0</v>
      </c>
      <c r="I26" s="113">
        <f ca="1">'Zemgale pārējie'!I26+'Zemgale valst'!I26</f>
        <v>0</v>
      </c>
      <c r="J26" s="113">
        <f ca="1">'Zemgale pārējie'!J26+'Zemgale valst'!J26</f>
        <v>0</v>
      </c>
      <c r="K26" s="76">
        <f t="shared" si="3"/>
        <v>0</v>
      </c>
      <c r="L26" s="76">
        <f t="shared" si="4"/>
        <v>0</v>
      </c>
      <c r="M26" s="113">
        <f ca="1">'Zemgale pārējie'!M26+'Zemgale valst'!M26</f>
        <v>0</v>
      </c>
      <c r="N26" s="77">
        <f t="shared" si="5"/>
        <v>0</v>
      </c>
      <c r="O26" s="15"/>
    </row>
    <row r="27" spans="1:15" ht="14.25" customHeight="1">
      <c r="A27" s="152"/>
      <c r="B27" s="87" t="s">
        <v>17</v>
      </c>
      <c r="C27" s="113">
        <f ca="1">'Zemgale pārējie'!C27+'Zemgale valst'!C27</f>
        <v>0</v>
      </c>
      <c r="D27" s="113">
        <f ca="1">'Zemgale pārējie'!D27+'Zemgale valst'!D27</f>
        <v>0</v>
      </c>
      <c r="E27" s="113">
        <f ca="1">'Zemgale pārējie'!E27+'Zemgale valst'!E27</f>
        <v>0</v>
      </c>
      <c r="F27" s="113">
        <f ca="1">'Zemgale pārējie'!F27+'Zemgale valst'!F27</f>
        <v>0</v>
      </c>
      <c r="G27" s="76">
        <f t="shared" si="2"/>
        <v>0</v>
      </c>
      <c r="H27" s="113">
        <f ca="1">'Zemgale pārējie'!H27+'Zemgale valst'!H27</f>
        <v>0</v>
      </c>
      <c r="I27" s="113">
        <f ca="1">'Zemgale pārējie'!I27+'Zemgale valst'!I27</f>
        <v>0</v>
      </c>
      <c r="J27" s="113">
        <f ca="1">'Zemgale pārējie'!J27+'Zemgale valst'!J27</f>
        <v>0</v>
      </c>
      <c r="K27" s="76">
        <f t="shared" si="3"/>
        <v>0</v>
      </c>
      <c r="L27" s="76">
        <f t="shared" si="4"/>
        <v>0</v>
      </c>
      <c r="M27" s="113">
        <f ca="1">'Zemgale pārējie'!M27+'Zemgale valst'!M27</f>
        <v>0</v>
      </c>
      <c r="N27" s="77">
        <f t="shared" si="5"/>
        <v>0</v>
      </c>
      <c r="O27" s="15"/>
    </row>
    <row r="28" spans="1:15" ht="14.25" customHeight="1">
      <c r="A28" s="152" t="s">
        <v>30</v>
      </c>
      <c r="B28" s="87" t="s">
        <v>16</v>
      </c>
      <c r="C28" s="113">
        <f ca="1">'Zemgale pārējie'!C28+'Zemgale valst'!C28</f>
        <v>0</v>
      </c>
      <c r="D28" s="113">
        <f ca="1">'Zemgale pārējie'!D28+'Zemgale valst'!D28</f>
        <v>6.77</v>
      </c>
      <c r="E28" s="113">
        <f ca="1">'Zemgale pārējie'!E28+'Zemgale valst'!E28</f>
        <v>0</v>
      </c>
      <c r="F28" s="113">
        <f ca="1">'Zemgale pārējie'!F28+'Zemgale valst'!F28</f>
        <v>0</v>
      </c>
      <c r="G28" s="76">
        <f t="shared" si="2"/>
        <v>6.77</v>
      </c>
      <c r="H28" s="113">
        <f ca="1">'Zemgale pārējie'!H28+'Zemgale valst'!H28</f>
        <v>0</v>
      </c>
      <c r="I28" s="113">
        <f ca="1">'Zemgale pārējie'!I28+'Zemgale valst'!I28</f>
        <v>0</v>
      </c>
      <c r="J28" s="113">
        <f ca="1">'Zemgale pārējie'!J28+'Zemgale valst'!J28</f>
        <v>0</v>
      </c>
      <c r="K28" s="76">
        <f t="shared" si="3"/>
        <v>0</v>
      </c>
      <c r="L28" s="76">
        <f t="shared" si="4"/>
        <v>6.77</v>
      </c>
      <c r="M28" s="113">
        <f ca="1">'Zemgale pārējie'!M28+'Zemgale valst'!M28</f>
        <v>0</v>
      </c>
      <c r="N28" s="77">
        <f t="shared" si="5"/>
        <v>6.77</v>
      </c>
      <c r="O28" s="15"/>
    </row>
    <row r="29" spans="1:15" ht="14.25" customHeight="1">
      <c r="A29" s="152"/>
      <c r="B29" s="87" t="s">
        <v>17</v>
      </c>
      <c r="C29" s="113">
        <f ca="1">'Zemgale pārējie'!C29+'Zemgale valst'!C29</f>
        <v>0</v>
      </c>
      <c r="D29" s="113">
        <f ca="1">'Zemgale pārējie'!D29+'Zemgale valst'!D29</f>
        <v>27</v>
      </c>
      <c r="E29" s="113">
        <f ca="1">'Zemgale pārējie'!E29+'Zemgale valst'!E29</f>
        <v>0</v>
      </c>
      <c r="F29" s="113">
        <f ca="1">'Zemgale pārējie'!F29+'Zemgale valst'!F29</f>
        <v>0</v>
      </c>
      <c r="G29" s="76">
        <f t="shared" si="2"/>
        <v>27</v>
      </c>
      <c r="H29" s="113">
        <f ca="1">'Zemgale pārējie'!H29+'Zemgale valst'!H29</f>
        <v>0</v>
      </c>
      <c r="I29" s="113">
        <f ca="1">'Zemgale pārējie'!I29+'Zemgale valst'!I29</f>
        <v>0</v>
      </c>
      <c r="J29" s="113">
        <f ca="1">'Zemgale pārējie'!J29+'Zemgale valst'!J29</f>
        <v>0</v>
      </c>
      <c r="K29" s="76">
        <f t="shared" si="3"/>
        <v>0</v>
      </c>
      <c r="L29" s="76">
        <f t="shared" si="4"/>
        <v>27</v>
      </c>
      <c r="M29" s="113">
        <f ca="1">'Zemgale pārējie'!M29+'Zemgale valst'!M29</f>
        <v>0</v>
      </c>
      <c r="N29" s="77">
        <f t="shared" si="5"/>
        <v>27</v>
      </c>
      <c r="O29" s="15"/>
    </row>
    <row r="30" spans="1:15" ht="14.25" customHeight="1">
      <c r="A30" s="152" t="s">
        <v>31</v>
      </c>
      <c r="B30" s="87" t="s">
        <v>16</v>
      </c>
      <c r="C30" s="113">
        <f ca="1">'Zemgale pārējie'!C30+'Zemgale valst'!C30</f>
        <v>74.820000000000007</v>
      </c>
      <c r="D30" s="113">
        <f ca="1">'Zemgale pārējie'!D30+'Zemgale valst'!D30</f>
        <v>39.109999999999992</v>
      </c>
      <c r="E30" s="113">
        <f ca="1">'Zemgale pārējie'!E30+'Zemgale valst'!E30</f>
        <v>0</v>
      </c>
      <c r="F30" s="113">
        <f ca="1">'Zemgale pārējie'!F30+'Zemgale valst'!F30</f>
        <v>1.8900000000000001</v>
      </c>
      <c r="G30" s="76">
        <f t="shared" si="2"/>
        <v>115.82000000000001</v>
      </c>
      <c r="H30" s="113">
        <f ca="1">'Zemgale pārējie'!H30+'Zemgale valst'!H30</f>
        <v>42.58</v>
      </c>
      <c r="I30" s="113">
        <f ca="1">'Zemgale pārējie'!I30+'Zemgale valst'!I30</f>
        <v>4.37</v>
      </c>
      <c r="J30" s="113">
        <f ca="1">'Zemgale pārējie'!J30+'Zemgale valst'!J30</f>
        <v>11.339999999999998</v>
      </c>
      <c r="K30" s="76">
        <f t="shared" si="3"/>
        <v>58.289999999999992</v>
      </c>
      <c r="L30" s="76">
        <f t="shared" si="4"/>
        <v>174.11</v>
      </c>
      <c r="M30" s="113">
        <f ca="1">'Zemgale pārējie'!M30+'Zemgale valst'!M30</f>
        <v>16.05</v>
      </c>
      <c r="N30" s="77">
        <f t="shared" si="5"/>
        <v>190.16000000000003</v>
      </c>
      <c r="O30" s="15"/>
    </row>
    <row r="31" spans="1:15" ht="14.25" customHeight="1">
      <c r="A31" s="152"/>
      <c r="B31" s="87" t="s">
        <v>17</v>
      </c>
      <c r="C31" s="114">
        <f ca="1">'Zemgale pārējie'!C31+'Zemgale valst'!C31</f>
        <v>18889</v>
      </c>
      <c r="D31" s="114">
        <f ca="1">'Zemgale pārējie'!D31+'Zemgale valst'!D31</f>
        <v>8266</v>
      </c>
      <c r="E31" s="114">
        <f ca="1">'Zemgale pārējie'!E31+'Zemgale valst'!E31</f>
        <v>0</v>
      </c>
      <c r="F31" s="114">
        <f ca="1">'Zemgale pārējie'!F31+'Zemgale valst'!F31</f>
        <v>198</v>
      </c>
      <c r="G31" s="78">
        <f t="shared" si="2"/>
        <v>27353</v>
      </c>
      <c r="H31" s="114">
        <f ca="1">'Zemgale pārējie'!H31+'Zemgale valst'!H31</f>
        <v>7756</v>
      </c>
      <c r="I31" s="114">
        <f ca="1">'Zemgale pārējie'!I31+'Zemgale valst'!I31</f>
        <v>687</v>
      </c>
      <c r="J31" s="114">
        <f ca="1">'Zemgale pārējie'!J31+'Zemgale valst'!J31</f>
        <v>1264</v>
      </c>
      <c r="K31" s="78">
        <f t="shared" si="3"/>
        <v>9707</v>
      </c>
      <c r="L31" s="78">
        <f t="shared" si="4"/>
        <v>37060</v>
      </c>
      <c r="M31" s="114">
        <f ca="1">'Zemgale pārējie'!M31+'Zemgale valst'!M31</f>
        <v>1727</v>
      </c>
      <c r="N31" s="77">
        <f t="shared" si="5"/>
        <v>38787</v>
      </c>
      <c r="O31" s="15"/>
    </row>
    <row r="32" spans="1:15" ht="14.25" customHeight="1">
      <c r="A32" s="152" t="s">
        <v>32</v>
      </c>
      <c r="B32" s="87" t="s">
        <v>16</v>
      </c>
      <c r="C32" s="113">
        <f ca="1">'Zemgale pārējie'!C32+'Zemgale valst'!C32</f>
        <v>0</v>
      </c>
      <c r="D32" s="113">
        <f ca="1">'Zemgale pārējie'!D32+'Zemgale valst'!D32</f>
        <v>0</v>
      </c>
      <c r="E32" s="113">
        <f ca="1">'Zemgale pārējie'!E32+'Zemgale valst'!E32</f>
        <v>0</v>
      </c>
      <c r="F32" s="113">
        <f ca="1">'Zemgale pārējie'!F32+'Zemgale valst'!F32</f>
        <v>0</v>
      </c>
      <c r="G32" s="76">
        <f t="shared" si="2"/>
        <v>0</v>
      </c>
      <c r="H32" s="113">
        <f ca="1">'Zemgale pārējie'!H32+'Zemgale valst'!H32</f>
        <v>0</v>
      </c>
      <c r="I32" s="113">
        <f ca="1">'Zemgale pārējie'!I32+'Zemgale valst'!I32</f>
        <v>0</v>
      </c>
      <c r="J32" s="113">
        <f ca="1">'Zemgale pārējie'!J32+'Zemgale valst'!J32</f>
        <v>0</v>
      </c>
      <c r="K32" s="76">
        <f t="shared" si="3"/>
        <v>0</v>
      </c>
      <c r="L32" s="76">
        <f t="shared" si="4"/>
        <v>0</v>
      </c>
      <c r="M32" s="113">
        <f ca="1">'Zemgale pārējie'!M32+'Zemgale valst'!M32</f>
        <v>0</v>
      </c>
      <c r="N32" s="77">
        <f t="shared" si="5"/>
        <v>0</v>
      </c>
      <c r="O32" s="15"/>
    </row>
    <row r="33" spans="1:18" ht="14.25" customHeight="1">
      <c r="A33" s="152"/>
      <c r="B33" s="87" t="s">
        <v>17</v>
      </c>
      <c r="C33" s="113">
        <f ca="1">'Zemgale pārējie'!C33+'Zemgale valst'!C33</f>
        <v>0</v>
      </c>
      <c r="D33" s="113">
        <f ca="1">'Zemgale pārējie'!D33+'Zemgale valst'!D33</f>
        <v>0</v>
      </c>
      <c r="E33" s="113">
        <f ca="1">'Zemgale pārējie'!E33+'Zemgale valst'!E33</f>
        <v>0</v>
      </c>
      <c r="F33" s="113">
        <f ca="1">'Zemgale pārējie'!F33+'Zemgale valst'!F33</f>
        <v>0</v>
      </c>
      <c r="G33" s="76">
        <f t="shared" si="2"/>
        <v>0</v>
      </c>
      <c r="H33" s="113">
        <f ca="1">'Zemgale pārējie'!H33+'Zemgale valst'!H33</f>
        <v>0</v>
      </c>
      <c r="I33" s="113">
        <f ca="1">'Zemgale pārējie'!I33+'Zemgale valst'!I33</f>
        <v>0</v>
      </c>
      <c r="J33" s="113">
        <f ca="1">'Zemgale pārējie'!J33+'Zemgale valst'!J33</f>
        <v>0</v>
      </c>
      <c r="K33" s="76">
        <f t="shared" si="3"/>
        <v>0</v>
      </c>
      <c r="L33" s="76">
        <f t="shared" si="4"/>
        <v>0</v>
      </c>
      <c r="M33" s="113">
        <f ca="1">'Zemgale pārējie'!M33+'Zemgale valst'!M33</f>
        <v>0</v>
      </c>
      <c r="N33" s="77">
        <f t="shared" si="5"/>
        <v>0</v>
      </c>
      <c r="O33" s="15"/>
    </row>
    <row r="34" spans="1:18" ht="14.25" customHeight="1">
      <c r="A34" s="152" t="s">
        <v>33</v>
      </c>
      <c r="B34" s="87" t="s">
        <v>16</v>
      </c>
      <c r="C34" s="113">
        <f ca="1">'Zemgale pārējie'!C34+'Zemgale valst'!C34</f>
        <v>0</v>
      </c>
      <c r="D34" s="113">
        <f ca="1">'Zemgale pārējie'!D34+'Zemgale valst'!D34</f>
        <v>0</v>
      </c>
      <c r="E34" s="113">
        <f ca="1">'Zemgale pārējie'!E34+'Zemgale valst'!E34</f>
        <v>0</v>
      </c>
      <c r="F34" s="113">
        <f ca="1">'Zemgale pārējie'!F34+'Zemgale valst'!F34</f>
        <v>0</v>
      </c>
      <c r="G34" s="76">
        <f t="shared" si="2"/>
        <v>0</v>
      </c>
      <c r="H34" s="113">
        <f ca="1">'Zemgale pārējie'!H34+'Zemgale valst'!H34</f>
        <v>2.7600000000000002</v>
      </c>
      <c r="I34" s="113">
        <f ca="1">'Zemgale pārējie'!I34+'Zemgale valst'!I34</f>
        <v>0.79999999999999993</v>
      </c>
      <c r="J34" s="113">
        <f ca="1">'Zemgale pārējie'!J34+'Zemgale valst'!J34</f>
        <v>0.36</v>
      </c>
      <c r="K34" s="76">
        <f t="shared" si="3"/>
        <v>3.92</v>
      </c>
      <c r="L34" s="76">
        <f t="shared" si="4"/>
        <v>3.92</v>
      </c>
      <c r="M34" s="113">
        <f ca="1">'Zemgale pārējie'!M34+'Zemgale valst'!M34</f>
        <v>0.08</v>
      </c>
      <c r="N34" s="77">
        <f t="shared" si="5"/>
        <v>4</v>
      </c>
      <c r="O34" s="15"/>
    </row>
    <row r="35" spans="1:18" ht="14.25" customHeight="1">
      <c r="A35" s="152"/>
      <c r="B35" s="87" t="s">
        <v>17</v>
      </c>
      <c r="C35" s="113">
        <f ca="1">'Zemgale pārējie'!C35+'Zemgale valst'!C35</f>
        <v>0</v>
      </c>
      <c r="D35" s="113">
        <f ca="1">'Zemgale pārējie'!D35+'Zemgale valst'!D35</f>
        <v>0</v>
      </c>
      <c r="E35" s="113">
        <f ca="1">'Zemgale pārējie'!E35+'Zemgale valst'!E35</f>
        <v>0</v>
      </c>
      <c r="F35" s="113">
        <f ca="1">'Zemgale pārējie'!F35+'Zemgale valst'!F35</f>
        <v>0</v>
      </c>
      <c r="G35" s="76">
        <f t="shared" si="2"/>
        <v>0</v>
      </c>
      <c r="H35" s="113">
        <f ca="1">'Zemgale pārējie'!H35+'Zemgale valst'!H35</f>
        <v>397.12</v>
      </c>
      <c r="I35" s="113">
        <f ca="1">'Zemgale pārējie'!I35+'Zemgale valst'!I35</f>
        <v>142.28</v>
      </c>
      <c r="J35" s="113">
        <f ca="1">'Zemgale pārējie'!J35+'Zemgale valst'!J35</f>
        <v>78.7</v>
      </c>
      <c r="K35" s="76">
        <f t="shared" si="3"/>
        <v>618.1</v>
      </c>
      <c r="L35" s="76">
        <f t="shared" si="4"/>
        <v>618.1</v>
      </c>
      <c r="M35" s="113">
        <f ca="1">'Zemgale pārējie'!M35+'Zemgale valst'!M35</f>
        <v>7</v>
      </c>
      <c r="N35" s="77">
        <f t="shared" si="5"/>
        <v>625.1</v>
      </c>
      <c r="O35" s="15"/>
    </row>
    <row r="36" spans="1:18" ht="14.25" customHeight="1">
      <c r="A36" s="152" t="s">
        <v>34</v>
      </c>
      <c r="B36" s="87" t="s">
        <v>16</v>
      </c>
      <c r="C36" s="113">
        <f ca="1">'Zemgale pārējie'!C36+'Zemgale valst'!C36</f>
        <v>23.27</v>
      </c>
      <c r="D36" s="113">
        <f ca="1">'Zemgale pārējie'!D36+'Zemgale valst'!D36</f>
        <v>5.08</v>
      </c>
      <c r="E36" s="113">
        <f ca="1">'Zemgale pārējie'!E36+'Zemgale valst'!E36</f>
        <v>5.29</v>
      </c>
      <c r="F36" s="113">
        <f ca="1">'Zemgale pārējie'!F36+'Zemgale valst'!F36</f>
        <v>10.67</v>
      </c>
      <c r="G36" s="76">
        <f t="shared" si="2"/>
        <v>44.31</v>
      </c>
      <c r="H36" s="113">
        <f ca="1">'Zemgale pārējie'!H36+'Zemgale valst'!H36</f>
        <v>2.34</v>
      </c>
      <c r="I36" s="113">
        <f ca="1">'Zemgale pārējie'!I36+'Zemgale valst'!I36</f>
        <v>0.61</v>
      </c>
      <c r="J36" s="113">
        <f ca="1">'Zemgale pārējie'!J36+'Zemgale valst'!J36</f>
        <v>0.65999999999999992</v>
      </c>
      <c r="K36" s="76">
        <f t="shared" si="3"/>
        <v>3.6099999999999994</v>
      </c>
      <c r="L36" s="76">
        <f t="shared" si="4"/>
        <v>47.92</v>
      </c>
      <c r="M36" s="113">
        <f ca="1">'Zemgale pārējie'!M36+'Zemgale valst'!M36</f>
        <v>2.14</v>
      </c>
      <c r="N36" s="77">
        <f t="shared" si="5"/>
        <v>50.06</v>
      </c>
      <c r="O36" s="15"/>
      <c r="R36" s="16"/>
    </row>
    <row r="37" spans="1:18" ht="14.25" customHeight="1">
      <c r="A37" s="152"/>
      <c r="B37" s="87" t="s">
        <v>17</v>
      </c>
      <c r="C37" s="113">
        <f ca="1">'Zemgale pārējie'!C37+'Zemgale valst'!C37</f>
        <v>86.15</v>
      </c>
      <c r="D37" s="113">
        <f ca="1">'Zemgale pārējie'!D37+'Zemgale valst'!D37</f>
        <v>84.16</v>
      </c>
      <c r="E37" s="113">
        <f ca="1">'Zemgale pārējie'!E37+'Zemgale valst'!E37</f>
        <v>44.27</v>
      </c>
      <c r="F37" s="113">
        <f ca="1">'Zemgale pārējie'!F37+'Zemgale valst'!F37</f>
        <v>19.84</v>
      </c>
      <c r="G37" s="76">
        <f t="shared" si="2"/>
        <v>234.42000000000002</v>
      </c>
      <c r="H37" s="113">
        <f ca="1">'Zemgale pārējie'!H37+'Zemgale valst'!H37</f>
        <v>9.19</v>
      </c>
      <c r="I37" s="113">
        <f ca="1">'Zemgale pārējie'!I37+'Zemgale valst'!I37</f>
        <v>2.82</v>
      </c>
      <c r="J37" s="113">
        <f ca="1">'Zemgale pārējie'!J37+'Zemgale valst'!J37</f>
        <v>13.44</v>
      </c>
      <c r="K37" s="76">
        <f ca="1">SUM(H37:J37)</f>
        <v>25.45</v>
      </c>
      <c r="L37" s="76">
        <f t="shared" si="4"/>
        <v>259.87</v>
      </c>
      <c r="M37" s="113">
        <f ca="1">'Zemgale pārējie'!M37+'Zemgale valst'!M37</f>
        <v>3.11</v>
      </c>
      <c r="N37" s="77">
        <f t="shared" si="5"/>
        <v>262.98</v>
      </c>
      <c r="O37" s="15"/>
    </row>
    <row r="38" spans="1:18" ht="14.25" customHeight="1">
      <c r="A38" s="60" t="s">
        <v>35</v>
      </c>
      <c r="B38" s="87" t="s">
        <v>16</v>
      </c>
      <c r="C38" s="76">
        <f>C4+C12+C14+C16+C18+C20+C22+C24+C26+C28+C30+C32+C34+C36</f>
        <v>4121.58</v>
      </c>
      <c r="D38" s="76">
        <f>D4+D12+D14+D16+D18+D20+D22+D24+D26+D28+D30+D32+D34+D36</f>
        <v>3741.89</v>
      </c>
      <c r="E38" s="76">
        <f>E4+E12+E14+E16+E18+E20+E22+E24+E26+E28+E30+E32+E34+E36</f>
        <v>48.4</v>
      </c>
      <c r="F38" s="76">
        <f>F4+F12+F14+F16+F18+F20+F22+F24+F26+F28+F30+F32+F34+F36</f>
        <v>200.14999999999995</v>
      </c>
      <c r="G38" s="76">
        <f t="shared" si="2"/>
        <v>8112.0199999999986</v>
      </c>
      <c r="H38" s="76">
        <f t="shared" ref="H38:J39" si="6">H4+H12+H14+H16+H18+H20+H22+H24+H26+H28+H30+H32+H34+H36</f>
        <v>4801.3500000000004</v>
      </c>
      <c r="I38" s="76">
        <f t="shared" si="6"/>
        <v>467.68</v>
      </c>
      <c r="J38" s="76">
        <f t="shared" si="6"/>
        <v>831.34</v>
      </c>
      <c r="K38" s="76">
        <f t="shared" si="3"/>
        <v>6100.3700000000008</v>
      </c>
      <c r="L38" s="76">
        <f t="shared" si="4"/>
        <v>14212.39</v>
      </c>
      <c r="M38" s="76">
        <f>M4+M12+M14+M16+M18+M20+M22+M24+M26+M28+M30+M32+M34+M36</f>
        <v>1578.51</v>
      </c>
      <c r="N38" s="77">
        <f t="shared" si="5"/>
        <v>15790.9</v>
      </c>
      <c r="O38" s="17"/>
    </row>
    <row r="39" spans="1:18" ht="14.25" customHeight="1">
      <c r="A39" s="35"/>
      <c r="B39" s="87" t="s">
        <v>17</v>
      </c>
      <c r="C39" s="78">
        <f>C5+C15+C17+C19+C21+C23+C25+C27+C29+C31+C33+C35+C37+C13</f>
        <v>521634.15</v>
      </c>
      <c r="D39" s="78">
        <f>D5+D15+D17+D19+D21+D23+D25+D27+D29+D31+D33+D35+D37+D13</f>
        <v>289257.16000000003</v>
      </c>
      <c r="E39" s="78">
        <f>E5+E15+E17+E19+E21+E23+E25+E27+E29+E31+E33+E35+E37+E13</f>
        <v>533.27</v>
      </c>
      <c r="F39" s="78">
        <f>F5+F15+F17+F19+F21+F23+F25+F27+F29+F31+F33+F35+F37+F13</f>
        <v>11362.84</v>
      </c>
      <c r="G39" s="78">
        <f t="shared" si="2"/>
        <v>822787.42</v>
      </c>
      <c r="H39" s="78">
        <f t="shared" si="6"/>
        <v>723782.30999999994</v>
      </c>
      <c r="I39" s="78">
        <f t="shared" si="6"/>
        <v>84264.1</v>
      </c>
      <c r="J39" s="78">
        <f t="shared" si="6"/>
        <v>163566.14000000001</v>
      </c>
      <c r="K39" s="78">
        <f t="shared" si="3"/>
        <v>971612.54999999993</v>
      </c>
      <c r="L39" s="78">
        <f t="shared" si="4"/>
        <v>1794399.97</v>
      </c>
      <c r="M39" s="78">
        <f>M5+M13+M15+M17+M19+M21+M23+M25+M27+M29+M31+M33+M35+M37</f>
        <v>228771.11</v>
      </c>
      <c r="N39" s="77">
        <f>N5+N13+N15+N17+N19+N21+N23+N25+N27+N29+N31+N33+N35+N37</f>
        <v>2023171.08</v>
      </c>
      <c r="O39" s="15"/>
    </row>
    <row r="40" spans="1:18">
      <c r="A40" s="15"/>
      <c r="B40" s="15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40"/>
      <c r="O40" s="15"/>
    </row>
    <row r="41" spans="1:18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39"/>
      <c r="O41" s="15"/>
    </row>
    <row r="42" spans="1:18"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39"/>
    </row>
  </sheetData>
  <mergeCells count="16">
    <mergeCell ref="A28:A29"/>
    <mergeCell ref="A30:A31"/>
    <mergeCell ref="C2:M2"/>
    <mergeCell ref="A6:A7"/>
    <mergeCell ref="A8:A9"/>
    <mergeCell ref="A10:A11"/>
    <mergeCell ref="A1:B1"/>
    <mergeCell ref="A32:A33"/>
    <mergeCell ref="A34:A35"/>
    <mergeCell ref="A16:A17"/>
    <mergeCell ref="A14:A15"/>
    <mergeCell ref="A36:A37"/>
    <mergeCell ref="A18:A19"/>
    <mergeCell ref="A20:A21"/>
    <mergeCell ref="A24:A25"/>
    <mergeCell ref="A26:A27"/>
  </mergeCells>
  <phoneticPr fontId="0" type="noConversion"/>
  <pageMargins left="0.17" right="0.17" top="0.19" bottom="0.17" header="0.17" footer="0.17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P48"/>
  <sheetViews>
    <sheetView zoomScale="85" zoomScaleNormal="85" workbookViewId="0">
      <selection activeCell="G24" sqref="G24"/>
    </sheetView>
  </sheetViews>
  <sheetFormatPr defaultRowHeight="15"/>
  <cols>
    <col min="1" max="1" width="32.28515625" style="28" customWidth="1"/>
    <col min="2" max="2" width="3.42578125" style="28" customWidth="1"/>
    <col min="3" max="3" width="9.42578125" style="28" bestFit="1" customWidth="1"/>
    <col min="4" max="4" width="9.28515625" style="28" bestFit="1" customWidth="1"/>
    <col min="5" max="5" width="6.140625" style="28" customWidth="1"/>
    <col min="6" max="6" width="5.85546875" style="28" customWidth="1"/>
    <col min="7" max="7" width="13.140625" style="28" customWidth="1"/>
    <col min="8" max="8" width="9.42578125" style="28" bestFit="1" customWidth="1"/>
    <col min="9" max="9" width="8.7109375" style="28" customWidth="1"/>
    <col min="10" max="10" width="9.140625" style="28"/>
    <col min="11" max="11" width="12" style="28" customWidth="1"/>
    <col min="12" max="12" width="9.28515625" style="28" customWidth="1"/>
    <col min="13" max="13" width="6.140625" style="28" customWidth="1"/>
    <col min="14" max="14" width="12.140625" style="57" customWidth="1"/>
    <col min="15" max="15" width="11.5703125" style="28" bestFit="1" customWidth="1"/>
    <col min="16" max="16384" width="9.140625" style="28"/>
  </cols>
  <sheetData>
    <row r="1" spans="1:15">
      <c r="A1" s="89" t="s">
        <v>68</v>
      </c>
    </row>
    <row r="2" spans="1:15">
      <c r="A2" s="130" t="s">
        <v>0</v>
      </c>
      <c r="B2" s="131"/>
      <c r="C2" s="162" t="s">
        <v>1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32" t="s">
        <v>2</v>
      </c>
    </row>
    <row r="3" spans="1:15" ht="25.5">
      <c r="A3" s="130" t="s">
        <v>3</v>
      </c>
      <c r="B3" s="131"/>
      <c r="C3" s="131" t="s">
        <v>4</v>
      </c>
      <c r="D3" s="131" t="s">
        <v>5</v>
      </c>
      <c r="E3" s="131" t="s">
        <v>6</v>
      </c>
      <c r="F3" s="131" t="s">
        <v>7</v>
      </c>
      <c r="G3" s="131" t="s">
        <v>8</v>
      </c>
      <c r="H3" s="131" t="s">
        <v>9</v>
      </c>
      <c r="I3" s="131" t="s">
        <v>10</v>
      </c>
      <c r="J3" s="131" t="s">
        <v>11</v>
      </c>
      <c r="K3" s="131" t="s">
        <v>12</v>
      </c>
      <c r="L3" s="131" t="s">
        <v>13</v>
      </c>
      <c r="M3" s="131" t="s">
        <v>14</v>
      </c>
      <c r="N3" s="134"/>
    </row>
    <row r="4" spans="1:15">
      <c r="A4" s="133" t="s">
        <v>15</v>
      </c>
      <c r="B4" s="131" t="s">
        <v>16</v>
      </c>
      <c r="C4" s="79">
        <f t="shared" ref="C4:E5" si="0">C6+C8+C10</f>
        <v>6324.29</v>
      </c>
      <c r="D4" s="79">
        <f t="shared" si="0"/>
        <v>2026.1200000000003</v>
      </c>
      <c r="E4" s="79">
        <f t="shared" si="0"/>
        <v>0.49</v>
      </c>
      <c r="F4" s="79">
        <f t="shared" ref="F4:N5" si="1">F6+F8+F10</f>
        <v>4.05</v>
      </c>
      <c r="G4" s="135">
        <f t="shared" si="1"/>
        <v>8354.9500000000007</v>
      </c>
      <c r="H4" s="79">
        <f t="shared" si="1"/>
        <v>5583.8099999999995</v>
      </c>
      <c r="I4" s="79">
        <f t="shared" si="1"/>
        <v>403.31999999999994</v>
      </c>
      <c r="J4" s="79">
        <f t="shared" si="1"/>
        <v>1097.8199999999997</v>
      </c>
      <c r="K4" s="79">
        <f t="shared" si="1"/>
        <v>7084.95</v>
      </c>
      <c r="L4" s="79">
        <f t="shared" si="1"/>
        <v>15439.9</v>
      </c>
      <c r="M4" s="79">
        <f t="shared" si="1"/>
        <v>200.97000000000003</v>
      </c>
      <c r="N4" s="80">
        <f t="shared" si="1"/>
        <v>15640.87</v>
      </c>
      <c r="O4" s="9"/>
    </row>
    <row r="5" spans="1:15" ht="15.75">
      <c r="A5" s="133"/>
      <c r="B5" s="131" t="s">
        <v>38</v>
      </c>
      <c r="C5" s="81">
        <f t="shared" si="0"/>
        <v>1928864</v>
      </c>
      <c r="D5" s="81">
        <f t="shared" si="0"/>
        <v>588088</v>
      </c>
      <c r="E5" s="81">
        <f t="shared" si="0"/>
        <v>7</v>
      </c>
      <c r="F5" s="81">
        <f>F7+F9+F11</f>
        <v>579</v>
      </c>
      <c r="G5" s="136">
        <f>G7+G9+G11</f>
        <v>2517538</v>
      </c>
      <c r="H5" s="81">
        <f>H7+H9+H11</f>
        <v>1504692</v>
      </c>
      <c r="I5" s="81">
        <f t="shared" si="1"/>
        <v>117353</v>
      </c>
      <c r="J5" s="81">
        <f t="shared" si="1"/>
        <v>364788</v>
      </c>
      <c r="K5" s="81">
        <f t="shared" si="1"/>
        <v>1986833</v>
      </c>
      <c r="L5" s="81">
        <f t="shared" si="1"/>
        <v>4504371</v>
      </c>
      <c r="M5" s="81">
        <f>M7+M9+M11</f>
        <v>36572</v>
      </c>
      <c r="N5" s="80">
        <f>N7+N9+N11</f>
        <v>4540943</v>
      </c>
      <c r="O5" s="9"/>
    </row>
    <row r="6" spans="1:15">
      <c r="A6" s="167" t="s">
        <v>44</v>
      </c>
      <c r="B6" s="131" t="s">
        <v>16</v>
      </c>
      <c r="C6" s="75">
        <f ca="1">'Kurzeme valsts'!C6+'Latgale valsts'!C6+'Rīga valsts'!C6+'Vidzeme valsts'!C6+'Zemgale valst'!C6</f>
        <v>5970.94</v>
      </c>
      <c r="D6" s="75">
        <f ca="1">'Kurzeme valsts'!D6+'Latgale valsts'!D6+'Rīga valsts'!D6+'Vidzeme valsts'!D6+'Zemgale valst'!D6</f>
        <v>1974.0600000000004</v>
      </c>
      <c r="E6" s="75">
        <f ca="1">'Kurzeme valsts'!E6+'Latgale valsts'!E6+'Rīga valsts'!E6+'Vidzeme valsts'!E6+'Zemgale valst'!E6</f>
        <v>0</v>
      </c>
      <c r="F6" s="75">
        <f ca="1">'Kurzeme valsts'!F6+'Latgale valsts'!F6+'Rīga valsts'!F6+'Vidzeme valsts'!F6+'Zemgale valst'!F6</f>
        <v>1.59</v>
      </c>
      <c r="G6" s="135">
        <f ca="1">SUM(C6:F6)</f>
        <v>7946.59</v>
      </c>
      <c r="H6" s="75">
        <f ca="1">'Kurzeme valsts'!H6+'Latgale valsts'!H6+'Rīga valsts'!H6+'Vidzeme valsts'!H6+'Zemgale valst'!H6</f>
        <v>5524.28</v>
      </c>
      <c r="I6" s="75">
        <f ca="1">'Kurzeme valsts'!I6+'Latgale valsts'!I6+'Rīga valsts'!I6+'Vidzeme valsts'!I6+'Zemgale valst'!I6</f>
        <v>392.33999999999992</v>
      </c>
      <c r="J6" s="75">
        <f ca="1">'Kurzeme valsts'!J6+'Latgale valsts'!J6+'Rīga valsts'!J6+'Vidzeme valsts'!J6+'Zemgale valst'!J6</f>
        <v>1091.6999999999998</v>
      </c>
      <c r="K6" s="79">
        <f ca="1">SUM(H6:J6)</f>
        <v>7008.32</v>
      </c>
      <c r="L6" s="79">
        <f ca="1">G6+K6</f>
        <v>14954.91</v>
      </c>
      <c r="M6" s="75">
        <f ca="1">'Kurzeme valsts'!M6+'Latgale valsts'!M6+'Rīga valsts'!M6+'Vidzeme valsts'!M6+'Zemgale valst'!M6</f>
        <v>197.93000000000004</v>
      </c>
      <c r="N6" s="80">
        <f>SUM(L6:M6)</f>
        <v>15152.84</v>
      </c>
      <c r="O6" s="9"/>
    </row>
    <row r="7" spans="1:15" ht="15.75">
      <c r="A7" s="167"/>
      <c r="B7" s="131" t="s">
        <v>38</v>
      </c>
      <c r="C7" s="137">
        <f ca="1">'Kurzeme valsts'!C7+'Latgale valsts'!C7+'Rīga valsts'!C7+'Vidzeme valsts'!C7+'Zemgale valst'!C7</f>
        <v>1910612</v>
      </c>
      <c r="D7" s="137">
        <f ca="1">'Kurzeme valsts'!D7+'Latgale valsts'!D7+'Rīga valsts'!D7+'Vidzeme valsts'!D7+'Zemgale valst'!D7</f>
        <v>580064</v>
      </c>
      <c r="E7" s="137">
        <f ca="1">'Kurzeme valsts'!E7+'Latgale valsts'!E7+'Rīga valsts'!E7+'Vidzeme valsts'!E7+'Zemgale valst'!E7</f>
        <v>0</v>
      </c>
      <c r="F7" s="137">
        <f ca="1">'Kurzeme valsts'!F7+'Latgale valsts'!F7+'Rīga valsts'!F7+'Vidzeme valsts'!F7+'Zemgale valst'!F7</f>
        <v>475</v>
      </c>
      <c r="G7" s="136">
        <f t="shared" ref="G7:G37" si="2">SUM(C7:F7)</f>
        <v>2491151</v>
      </c>
      <c r="H7" s="137">
        <f ca="1">'Kurzeme valsts'!H7+'Latgale valsts'!H7+'Rīga valsts'!H7+'Vidzeme valsts'!H7+'Zemgale valst'!H7</f>
        <v>1499795</v>
      </c>
      <c r="I7" s="137">
        <f ca="1">'Kurzeme valsts'!I7+'Latgale valsts'!I7+'Rīga valsts'!I7+'Vidzeme valsts'!I7+'Zemgale valst'!I7</f>
        <v>116268</v>
      </c>
      <c r="J7" s="137">
        <f ca="1">'Kurzeme valsts'!J7+'Latgale valsts'!J7+'Rīga valsts'!J7+'Vidzeme valsts'!J7+'Zemgale valst'!J7</f>
        <v>364484</v>
      </c>
      <c r="K7" s="81">
        <f t="shared" ref="K7:K37" si="3">SUM(H7:J7)</f>
        <v>1980547</v>
      </c>
      <c r="L7" s="81">
        <f t="shared" ref="L7:L37" si="4">G7+K7</f>
        <v>4471698</v>
      </c>
      <c r="M7" s="137">
        <f ca="1">'Kurzeme valsts'!M7+'Latgale valsts'!M7+'Rīga valsts'!M7+'Vidzeme valsts'!M7+'Zemgale valst'!M7</f>
        <v>36404</v>
      </c>
      <c r="N7" s="80">
        <f t="shared" ref="N7:N37" si="5">SUM(L7:M7)</f>
        <v>4508102</v>
      </c>
      <c r="O7" s="9"/>
    </row>
    <row r="8" spans="1:15">
      <c r="A8" s="167" t="s">
        <v>45</v>
      </c>
      <c r="B8" s="131" t="s">
        <v>16</v>
      </c>
      <c r="C8" s="75">
        <f ca="1">'Kurzeme valsts'!C8+'Latgale valsts'!C8+'Rīga valsts'!C8+'Vidzeme valsts'!C8+'Zemgale valst'!C8</f>
        <v>329.41999999999996</v>
      </c>
      <c r="D8" s="75">
        <f ca="1">'Kurzeme valsts'!D8+'Latgale valsts'!D8+'Rīga valsts'!D8+'Vidzeme valsts'!D8+'Zemgale valst'!D8</f>
        <v>33.709999999999994</v>
      </c>
      <c r="E8" s="75">
        <f ca="1">'Kurzeme valsts'!E8+'Latgale valsts'!E8+'Rīga valsts'!E8+'Vidzeme valsts'!E8+'Zemgale valst'!E8</f>
        <v>0.49</v>
      </c>
      <c r="F8" s="75">
        <f ca="1">'Kurzeme valsts'!F8+'Latgale valsts'!F8+'Rīga valsts'!F8+'Vidzeme valsts'!F8+'Zemgale valst'!F8</f>
        <v>2.46</v>
      </c>
      <c r="G8" s="135">
        <f t="shared" si="2"/>
        <v>366.07999999999993</v>
      </c>
      <c r="H8" s="75">
        <f ca="1">'Kurzeme valsts'!H8+'Latgale valsts'!H8+'Rīga valsts'!H8+'Vidzeme valsts'!H8+'Zemgale valst'!H8</f>
        <v>51.04</v>
      </c>
      <c r="I8" s="75">
        <f ca="1">'Kurzeme valsts'!I8+'Latgale valsts'!I8+'Rīga valsts'!I8+'Vidzeme valsts'!I8+'Zemgale valst'!I8</f>
        <v>10.98</v>
      </c>
      <c r="J8" s="75">
        <f ca="1">'Kurzeme valsts'!J8+'Latgale valsts'!J8+'Rīga valsts'!J8+'Vidzeme valsts'!J8+'Zemgale valst'!J8</f>
        <v>6.12</v>
      </c>
      <c r="K8" s="79">
        <f t="shared" si="3"/>
        <v>68.14</v>
      </c>
      <c r="L8" s="79">
        <f t="shared" si="4"/>
        <v>434.21999999999991</v>
      </c>
      <c r="M8" s="75">
        <f ca="1">'Kurzeme valsts'!M8+'Latgale valsts'!M8+'Rīga valsts'!M8+'Vidzeme valsts'!M8+'Zemgale valst'!M8</f>
        <v>3.04</v>
      </c>
      <c r="N8" s="80">
        <f t="shared" si="5"/>
        <v>437.25999999999993</v>
      </c>
      <c r="O8" s="9"/>
    </row>
    <row r="9" spans="1:15" ht="15.75">
      <c r="A9" s="167"/>
      <c r="B9" s="131" t="s">
        <v>38</v>
      </c>
      <c r="C9" s="137">
        <f ca="1">'Kurzeme valsts'!C9+'Latgale valsts'!C9+'Rīga valsts'!C9+'Vidzeme valsts'!C9+'Zemgale valst'!C9</f>
        <v>11108</v>
      </c>
      <c r="D9" s="137">
        <f ca="1">'Kurzeme valsts'!D9+'Latgale valsts'!D9+'Rīga valsts'!D9+'Vidzeme valsts'!D9+'Zemgale valst'!D9</f>
        <v>2068</v>
      </c>
      <c r="E9" s="137">
        <f ca="1">'Kurzeme valsts'!E9+'Latgale valsts'!E9+'Rīga valsts'!E9+'Vidzeme valsts'!E9+'Zemgale valst'!E9</f>
        <v>7</v>
      </c>
      <c r="F9" s="137">
        <f ca="1">'Kurzeme valsts'!F9+'Latgale valsts'!F9+'Rīga valsts'!F9+'Vidzeme valsts'!F9+'Zemgale valst'!F9</f>
        <v>104</v>
      </c>
      <c r="G9" s="136">
        <f ca="1">SUM(C9:F9)</f>
        <v>13287</v>
      </c>
      <c r="H9" s="137">
        <f ca="1">'Kurzeme valsts'!H9+'Latgale valsts'!H9+'Rīga valsts'!H9+'Vidzeme valsts'!H9+'Zemgale valst'!H9</f>
        <v>2987</v>
      </c>
      <c r="I9" s="137">
        <f ca="1">'Kurzeme valsts'!I9+'Latgale valsts'!I9+'Rīga valsts'!I9+'Vidzeme valsts'!I9+'Zemgale valst'!I9</f>
        <v>1085</v>
      </c>
      <c r="J9" s="137">
        <f ca="1">'Kurzeme valsts'!J9+'Latgale valsts'!J9+'Rīga valsts'!J9+'Vidzeme valsts'!J9+'Zemgale valst'!J9</f>
        <v>304</v>
      </c>
      <c r="K9" s="81">
        <f t="shared" si="3"/>
        <v>4376</v>
      </c>
      <c r="L9" s="81">
        <f ca="1">G9+K9</f>
        <v>17663</v>
      </c>
      <c r="M9" s="137">
        <f ca="1">'Kurzeme valsts'!M9+'Latgale valsts'!M9+'Rīga valsts'!M9+'Vidzeme valsts'!M9+'Zemgale valst'!M9</f>
        <v>168</v>
      </c>
      <c r="N9" s="80">
        <f>SUM(L9:M9)</f>
        <v>17831</v>
      </c>
      <c r="O9" s="9"/>
    </row>
    <row r="10" spans="1:15">
      <c r="A10" s="167" t="s">
        <v>46</v>
      </c>
      <c r="B10" s="131" t="s">
        <v>16</v>
      </c>
      <c r="C10" s="75">
        <f ca="1">'Kurzeme valsts'!C10+'Latgale valsts'!C10+'Rīga valsts'!C10+'Vidzeme valsts'!C10+'Zemgale valst'!C10</f>
        <v>23.930000000000003</v>
      </c>
      <c r="D10" s="75">
        <f ca="1">'Kurzeme valsts'!D10+'Latgale valsts'!D10+'Rīga valsts'!D10+'Vidzeme valsts'!D10+'Zemgale valst'!D10</f>
        <v>18.349999999999998</v>
      </c>
      <c r="E10" s="75">
        <f ca="1">'Kurzeme valsts'!E10+'Latgale valsts'!E10+'Rīga valsts'!E10+'Vidzeme valsts'!E10+'Zemgale valst'!E10</f>
        <v>0</v>
      </c>
      <c r="F10" s="75">
        <f ca="1">'Kurzeme valsts'!F10+'Latgale valsts'!F10+'Rīga valsts'!F10+'Vidzeme valsts'!F10+'Zemgale valst'!F10</f>
        <v>0</v>
      </c>
      <c r="G10" s="135">
        <f t="shared" si="2"/>
        <v>42.28</v>
      </c>
      <c r="H10" s="75">
        <f ca="1">'Kurzeme valsts'!H10+'Latgale valsts'!H10+'Rīga valsts'!J10+'Vidzeme valsts'!H10+'Zemgale valst'!H10</f>
        <v>8.49</v>
      </c>
      <c r="I10" s="75">
        <f ca="1">'Kurzeme valsts'!I10+'Latgale valsts'!I10+'Rīga valsts'!I10+'Vidzeme valsts'!I10+'Zemgale valst'!I10</f>
        <v>0</v>
      </c>
      <c r="J10" s="75">
        <f ca="1">'Kurzeme valsts'!J10+'Latgale valsts'!J10+'Rīga valsts'!J10+'Vidzeme valsts'!J10+'Zemgale valst'!J10</f>
        <v>0</v>
      </c>
      <c r="K10" s="79">
        <f t="shared" si="3"/>
        <v>8.49</v>
      </c>
      <c r="L10" s="79">
        <f t="shared" si="4"/>
        <v>50.77</v>
      </c>
      <c r="M10" s="75">
        <f ca="1">'Kurzeme valsts'!M10+'Latgale valsts'!M10+'Rīga valsts'!M10+'Vidzeme valsts'!M10+'Zemgale valst'!M10</f>
        <v>0</v>
      </c>
      <c r="N10" s="80">
        <f t="shared" si="5"/>
        <v>50.77</v>
      </c>
      <c r="O10" s="9"/>
    </row>
    <row r="11" spans="1:15" ht="15.75">
      <c r="A11" s="167"/>
      <c r="B11" s="131" t="s">
        <v>38</v>
      </c>
      <c r="C11" s="75">
        <f ca="1">'Kurzeme valsts'!C11+'Latgale valsts'!C11+'Rīga valsts'!C11+'Vidzeme valsts'!C11+'Zemgale valst'!C11</f>
        <v>7144</v>
      </c>
      <c r="D11" s="75">
        <f ca="1">'Kurzeme valsts'!D11+'Latgale valsts'!D11+'Rīga valsts'!D11+'Vidzeme valsts'!D11+'Zemgale valst'!D11</f>
        <v>5956</v>
      </c>
      <c r="E11" s="75">
        <f ca="1">'Kurzeme valsts'!E11+'Latgale valsts'!E11+'Rīga valsts'!E11+'Vidzeme valsts'!E11+'Zemgale valst'!E11</f>
        <v>0</v>
      </c>
      <c r="F11" s="75">
        <f ca="1">'Kurzeme valsts'!F11+'Latgale valsts'!F11+'Rīga valsts'!F11+'Vidzeme valsts'!F11+'Zemgale valst'!F11</f>
        <v>0</v>
      </c>
      <c r="G11" s="135">
        <f t="shared" si="2"/>
        <v>13100</v>
      </c>
      <c r="H11" s="75">
        <f ca="1">'Kurzeme valsts'!H11+'Latgale valsts'!H11+'Rīga valsts'!H11+'Vidzeme valsts'!H11+'Zemgale valst'!H11</f>
        <v>1910</v>
      </c>
      <c r="I11" s="75">
        <f ca="1">'Kurzeme valsts'!I11+'Latgale valsts'!I11+'Rīga valsts'!I11+'Vidzeme valsts'!I11+'Zemgale valst'!I11</f>
        <v>0</v>
      </c>
      <c r="J11" s="75">
        <f ca="1">'Kurzeme valsts'!J11+'Latgale valsts'!J11+'Rīga valsts'!J11+'Vidzeme valsts'!J11+'Zemgale valst'!J11</f>
        <v>0</v>
      </c>
      <c r="K11" s="79">
        <f t="shared" si="3"/>
        <v>1910</v>
      </c>
      <c r="L11" s="79">
        <f t="shared" si="4"/>
        <v>15010</v>
      </c>
      <c r="M11" s="75">
        <f ca="1">'Kurzeme valsts'!M11+'Latgale valsts'!M11+'Rīga valsts'!M11+'Vidzeme valsts'!M11+'Zemgale valst'!M11</f>
        <v>0</v>
      </c>
      <c r="N11" s="80">
        <f>SUM(L11:M11)</f>
        <v>15010</v>
      </c>
      <c r="O11" s="9"/>
    </row>
    <row r="12" spans="1:15">
      <c r="A12" s="133" t="s">
        <v>21</v>
      </c>
      <c r="B12" s="131" t="s">
        <v>16</v>
      </c>
      <c r="C12" s="75">
        <f ca="1">'Kurzeme valsts'!C12+'Latgale valsts'!C12+'Rīga valsts'!C12+'Vidzeme valsts'!C12+'Zemgale valst'!C12</f>
        <v>5881.4000000000005</v>
      </c>
      <c r="D12" s="75">
        <f ca="1">'Kurzeme valsts'!D12+'Latgale valsts'!D12+'Rīga valsts'!D12+'Vidzeme valsts'!D12+'Zemgale valst'!D12</f>
        <v>6167.59</v>
      </c>
      <c r="E12" s="75">
        <f ca="1">'Kurzeme valsts'!E12+'Latgale valsts'!E12+'Rīga valsts'!E12+'Vidzeme valsts'!E12+'Zemgale valst'!E12</f>
        <v>1.19</v>
      </c>
      <c r="F12" s="75">
        <f ca="1">'Kurzeme valsts'!F12+'Latgale valsts'!F12+'Rīga valsts'!F12+'Vidzeme valsts'!F12+'Zemgale valst'!F12</f>
        <v>4.53</v>
      </c>
      <c r="G12" s="135">
        <f t="shared" si="2"/>
        <v>12054.710000000003</v>
      </c>
      <c r="H12" s="75">
        <f ca="1">'Kurzeme valsts'!H12+'Latgale valsts'!H12+'Rīga valsts'!H12+'Vidzeme valsts'!H12+'Zemgale valst'!H12</f>
        <v>2051.62</v>
      </c>
      <c r="I12" s="75">
        <f ca="1">'Kurzeme valsts'!I12+'Latgale valsts'!I12+'Rīga valsts'!I12+'Vidzeme valsts'!I12+'Zemgale valst'!I12</f>
        <v>219.97</v>
      </c>
      <c r="J12" s="75">
        <f ca="1">'Kurzeme valsts'!J12+'Latgale valsts'!J12+'Rīga valsts'!J12+'Vidzeme valsts'!J12+'Zemgale valst'!J12</f>
        <v>229.83999999999997</v>
      </c>
      <c r="K12" s="79">
        <f t="shared" si="3"/>
        <v>2501.4299999999998</v>
      </c>
      <c r="L12" s="79">
        <f t="shared" si="4"/>
        <v>14556.140000000003</v>
      </c>
      <c r="M12" s="75">
        <f ca="1">'Kurzeme valsts'!M12+'Latgale valsts'!M12+'Rīga valsts'!M12+'Vidzeme valsts'!M12+'Zemgale valst'!M12</f>
        <v>8.19</v>
      </c>
      <c r="N12" s="80">
        <f t="shared" si="5"/>
        <v>14564.330000000004</v>
      </c>
      <c r="O12" s="9"/>
    </row>
    <row r="13" spans="1:15" ht="15.75">
      <c r="A13" s="29" t="s">
        <v>37</v>
      </c>
      <c r="B13" s="131" t="s">
        <v>38</v>
      </c>
      <c r="C13" s="75">
        <f ca="1">'Kurzeme valsts'!C13+'Latgale valsts'!C13+'Rīga valsts'!C13+'Vidzeme valsts'!C13+'Zemgale valst'!C13</f>
        <v>350722</v>
      </c>
      <c r="D13" s="75">
        <f ca="1">'Kurzeme valsts'!D13+'Latgale valsts'!D13+'Rīga valsts'!D13+'Vidzeme valsts'!D13+'Zemgale valst'!D13</f>
        <v>364006</v>
      </c>
      <c r="E13" s="75">
        <f ca="1">'Kurzeme valsts'!E13+'Latgale valsts'!E13+'Rīga valsts'!E13+'Vidzeme valsts'!E13+'Zemgale valst'!E13</f>
        <v>26</v>
      </c>
      <c r="F13" s="75">
        <f ca="1">'Kurzeme valsts'!F13+'Latgale valsts'!F13+'Rīga valsts'!F13+'Vidzeme valsts'!F13+'Zemgale valst'!F13</f>
        <v>134</v>
      </c>
      <c r="G13" s="135">
        <f t="shared" si="2"/>
        <v>714888</v>
      </c>
      <c r="H13" s="75">
        <f ca="1">'Kurzeme valsts'!H13+'Latgale valsts'!H13+'Rīga valsts'!H13+'Vidzeme valsts'!H13+'Zemgale valst'!H13</f>
        <v>109874</v>
      </c>
      <c r="I13" s="75">
        <f ca="1">'Kurzeme valsts'!I13+'Latgale valsts'!I13+'Rīga valsts'!I13+'Vidzeme valsts'!I13+'Zemgale valst'!I13</f>
        <v>12683</v>
      </c>
      <c r="J13" s="75">
        <f ca="1">'Kurzeme valsts'!J13+'Latgale valsts'!J13+'Rīga valsts'!J13+'Vidzeme valsts'!J13+'Zemgale valst'!J13</f>
        <v>11075</v>
      </c>
      <c r="K13" s="79">
        <f t="shared" si="3"/>
        <v>133632</v>
      </c>
      <c r="L13" s="79">
        <f t="shared" si="4"/>
        <v>848520</v>
      </c>
      <c r="M13" s="75">
        <f ca="1">'Kurzeme valsts'!M13+'Latgale valsts'!M13+'Rīga valsts'!M13+'Vidzeme valsts'!M13+'Zemgale valst'!M13</f>
        <v>273</v>
      </c>
      <c r="N13" s="80">
        <f t="shared" si="5"/>
        <v>848793</v>
      </c>
      <c r="O13" s="9"/>
    </row>
    <row r="14" spans="1:15" ht="14.25" customHeight="1">
      <c r="A14" s="167" t="s">
        <v>23</v>
      </c>
      <c r="B14" s="131" t="s">
        <v>16</v>
      </c>
      <c r="C14" s="75">
        <f ca="1">'Kurzeme valsts'!C14+'Latgale valsts'!C14+'Rīga valsts'!C14+'Vidzeme valsts'!C14+'Zemgale valst'!C14</f>
        <v>107.77999999999999</v>
      </c>
      <c r="D14" s="75">
        <f ca="1">'Kurzeme valsts'!D14+'Latgale valsts'!D14+'Rīga valsts'!D14+'Vidzeme valsts'!D14+'Zemgale valst'!D14</f>
        <v>206.65000000000003</v>
      </c>
      <c r="E14" s="75">
        <f ca="1">'Kurzeme valsts'!E14+'Latgale valsts'!E14+'Rīga valsts'!E14+'Vidzeme valsts'!E14+'Zemgale valst'!E14</f>
        <v>0</v>
      </c>
      <c r="F14" s="75">
        <f ca="1">'Kurzeme valsts'!F14+'Latgale valsts'!F14+'Rīga valsts'!F14+'Vidzeme valsts'!F14+'Zemgale valst'!F14</f>
        <v>30.06</v>
      </c>
      <c r="G14" s="135">
        <f t="shared" si="2"/>
        <v>344.49</v>
      </c>
      <c r="H14" s="75">
        <f ca="1">'Kurzeme valsts'!H14+'Latgale valsts'!H14+'Rīga valsts'!H14+'Vidzeme valsts'!H14+'Zemgale valst'!H14</f>
        <v>142.33999999999997</v>
      </c>
      <c r="I14" s="75">
        <f ca="1">'Kurzeme valsts'!I14+'Latgale valsts'!I14+'Rīga valsts'!I14+'Vidzeme valsts'!I14+'Zemgale valst'!I14</f>
        <v>3.9499999999999997</v>
      </c>
      <c r="J14" s="75">
        <f ca="1">'Kurzeme valsts'!J14+'Latgale valsts'!J14+'Rīga valsts'!J14+'Vidzeme valsts'!J14+'Zemgale valst'!J14</f>
        <v>23.32</v>
      </c>
      <c r="K14" s="79">
        <f t="shared" si="3"/>
        <v>169.60999999999996</v>
      </c>
      <c r="L14" s="79">
        <f t="shared" si="4"/>
        <v>514.09999999999991</v>
      </c>
      <c r="M14" s="75">
        <f ca="1">'Kurzeme valsts'!M14+'Latgale valsts'!M14+'Rīga valsts'!M14+'Vidzeme valsts'!M14+'Zemgale valst'!M14</f>
        <v>1.59</v>
      </c>
      <c r="N14" s="80">
        <f t="shared" si="5"/>
        <v>515.68999999999994</v>
      </c>
      <c r="O14" s="9"/>
    </row>
    <row r="15" spans="1:15" ht="14.25" customHeight="1">
      <c r="A15" s="167"/>
      <c r="B15" s="131" t="s">
        <v>38</v>
      </c>
      <c r="C15" s="75">
        <f ca="1">'Kurzeme valsts'!C15+'Latgale valsts'!C15+'Rīga valsts'!C15+'Vidzeme valsts'!C15+'Zemgale valst'!C15</f>
        <v>15007</v>
      </c>
      <c r="D15" s="75">
        <f ca="1">'Kurzeme valsts'!D15+'Latgale valsts'!D15+'Rīga valsts'!D15+'Vidzeme valsts'!D15+'Zemgale valst'!D15</f>
        <v>31087</v>
      </c>
      <c r="E15" s="75">
        <f ca="1">'Kurzeme valsts'!E15+'Latgale valsts'!E15+'Rīga valsts'!E15+'Vidzeme valsts'!E15+'Zemgale valst'!E15</f>
        <v>0</v>
      </c>
      <c r="F15" s="75">
        <f ca="1">'Kurzeme valsts'!F15+'Latgale valsts'!F15+'Rīga valsts'!F15+'Vidzeme valsts'!F15+'Zemgale valst'!F15</f>
        <v>3502</v>
      </c>
      <c r="G15" s="135">
        <f t="shared" si="2"/>
        <v>49596</v>
      </c>
      <c r="H15" s="75">
        <f ca="1">'Kurzeme valsts'!H15+'Latgale valsts'!H15+'Rīga valsts'!H15+'Vidzeme valsts'!H15+'Zemgale valst'!H15</f>
        <v>15072</v>
      </c>
      <c r="I15" s="75">
        <f ca="1">'Kurzeme valsts'!I15+'Latgale valsts'!I15+'Rīga valsts'!I15+'Vidzeme valsts'!I15+'Zemgale valst'!I15</f>
        <v>769</v>
      </c>
      <c r="J15" s="75">
        <f ca="1">'Kurzeme valsts'!J15+'Latgale valsts'!J15+'Rīga valsts'!J15+'Vidzeme valsts'!J15+'Zemgale valst'!J15</f>
        <v>3077</v>
      </c>
      <c r="K15" s="79">
        <f t="shared" si="3"/>
        <v>18918</v>
      </c>
      <c r="L15" s="79">
        <f t="shared" si="4"/>
        <v>68514</v>
      </c>
      <c r="M15" s="75">
        <f ca="1">'Kurzeme valsts'!M15+'Latgale valsts'!M15+'Rīga valsts'!M15+'Vidzeme valsts'!M15+'Zemgale valst'!M15</f>
        <v>171</v>
      </c>
      <c r="N15" s="80">
        <f t="shared" si="5"/>
        <v>68685</v>
      </c>
      <c r="O15" s="9"/>
    </row>
    <row r="16" spans="1:15" ht="14.25" customHeight="1">
      <c r="A16" s="167" t="s">
        <v>24</v>
      </c>
      <c r="B16" s="131" t="s">
        <v>16</v>
      </c>
      <c r="C16" s="75">
        <f ca="1">'Kurzeme valsts'!C16+'Latgale valsts'!C16+'Rīga valsts'!C16+'Vidzeme valsts'!C16+'Zemgale valst'!C16</f>
        <v>4675.6900000000005</v>
      </c>
      <c r="D16" s="75">
        <f ca="1">'Kurzeme valsts'!D16+'Latgale valsts'!D16+'Rīga valsts'!D16+'Vidzeme valsts'!D16+'Zemgale valst'!D16</f>
        <v>4877.1399999999994</v>
      </c>
      <c r="E16" s="75">
        <f ca="1">'Kurzeme valsts'!E16+'Latgale valsts'!E16+'Rīga valsts'!E16+'Vidzeme valsts'!E16+'Zemgale valst'!E16</f>
        <v>99.97</v>
      </c>
      <c r="F16" s="75">
        <f ca="1">'Kurzeme valsts'!F16+'Latgale valsts'!F16+'Rīga valsts'!F16+'Vidzeme valsts'!F16+'Zemgale valst'!F16</f>
        <v>46.74</v>
      </c>
      <c r="G16" s="135">
        <f t="shared" si="2"/>
        <v>9699.5399999999991</v>
      </c>
      <c r="H16" s="75">
        <f ca="1">'Kurzeme valsts'!H16+'Latgale valsts'!H16+'Rīga valsts'!H16+'Vidzeme valsts'!H16+'Zemgale valst'!H16</f>
        <v>1525.75</v>
      </c>
      <c r="I16" s="75">
        <f ca="1">'Kurzeme valsts'!I16+'Latgale valsts'!I16+'Rīga valsts'!I16+'Vidzeme valsts'!I16+'Zemgale valst'!I16</f>
        <v>103.55</v>
      </c>
      <c r="J16" s="75">
        <f ca="1">'Kurzeme valsts'!J16+'Latgale valsts'!J16+'Rīga valsts'!J16+'Vidzeme valsts'!J16+'Zemgale valst'!J16</f>
        <v>210.49</v>
      </c>
      <c r="K16" s="79">
        <f t="shared" si="3"/>
        <v>1839.79</v>
      </c>
      <c r="L16" s="79">
        <f t="shared" si="4"/>
        <v>11539.329999999998</v>
      </c>
      <c r="M16" s="75">
        <f ca="1">'Kurzeme valsts'!M16+'Latgale valsts'!M16+'Rīga valsts'!M16+'Vidzeme valsts'!M16+'Zemgale valst'!M16</f>
        <v>16.23</v>
      </c>
      <c r="N16" s="80">
        <f t="shared" si="5"/>
        <v>11555.559999999998</v>
      </c>
      <c r="O16" s="9"/>
    </row>
    <row r="17" spans="1:15" ht="14.25" customHeight="1">
      <c r="A17" s="167"/>
      <c r="B17" s="131" t="s">
        <v>38</v>
      </c>
      <c r="C17" s="137">
        <f ca="1">'Kurzeme valsts'!C17+'Latgale valsts'!C17+'Rīga valsts'!C17+'Vidzeme valsts'!C17+'Zemgale valst'!C17</f>
        <v>46540.3</v>
      </c>
      <c r="D17" s="137">
        <f ca="1">'Kurzeme valsts'!D17+'Latgale valsts'!D17+'Rīga valsts'!D17+'Vidzeme valsts'!D17+'Zemgale valst'!D17</f>
        <v>51988.479999999996</v>
      </c>
      <c r="E17" s="137">
        <f ca="1">'Kurzeme valsts'!E17+'Latgale valsts'!E17+'Rīga valsts'!E17+'Vidzeme valsts'!E17+'Zemgale valst'!E17</f>
        <v>324</v>
      </c>
      <c r="F17" s="137">
        <f ca="1">'Kurzeme valsts'!F17+'Latgale valsts'!F17+'Rīga valsts'!F17+'Vidzeme valsts'!F17+'Zemgale valst'!F17</f>
        <v>1272</v>
      </c>
      <c r="G17" s="136">
        <f t="shared" si="2"/>
        <v>100124.78</v>
      </c>
      <c r="H17" s="137">
        <f ca="1">'Kurzeme valsts'!H17+'Latgale valsts'!H17+'Rīga valsts'!H17+'Vidzeme valsts'!H17+'Zemgale valst'!H17</f>
        <v>17399.739999999998</v>
      </c>
      <c r="I17" s="137">
        <f ca="1">'Kurzeme valsts'!I17+'Latgale valsts'!I17+'Rīga valsts'!I17+'Vidzeme valsts'!I17+'Zemgale valst'!I17</f>
        <v>1372</v>
      </c>
      <c r="J17" s="137">
        <f ca="1">'Kurzeme valsts'!J17+'Latgale valsts'!J17+'Rīga valsts'!J17+'Vidzeme valsts'!J17+'Zemgale valst'!J17</f>
        <v>5029</v>
      </c>
      <c r="K17" s="81">
        <f t="shared" si="3"/>
        <v>23800.739999999998</v>
      </c>
      <c r="L17" s="81">
        <f t="shared" si="4"/>
        <v>123925.51999999999</v>
      </c>
      <c r="M17" s="137">
        <f ca="1">'Kurzeme valsts'!M17+'Latgale valsts'!M17+'Rīga valsts'!M17+'Vidzeme valsts'!M17+'Zemgale valst'!M17</f>
        <v>186</v>
      </c>
      <c r="N17" s="80">
        <f t="shared" si="5"/>
        <v>124111.51999999999</v>
      </c>
      <c r="O17" s="9"/>
    </row>
    <row r="18" spans="1:15" ht="14.25" customHeight="1">
      <c r="A18" s="168" t="s">
        <v>47</v>
      </c>
      <c r="B18" s="131" t="s">
        <v>16</v>
      </c>
      <c r="C18" s="75">
        <f ca="1">'Kurzeme valsts'!C18+'Latgale valsts'!C18+'Rīga valsts'!C18+'Vidzeme valsts'!C18+'Zemgale valst'!C18</f>
        <v>3.4800000000000004</v>
      </c>
      <c r="D18" s="75">
        <f ca="1">'Kurzeme valsts'!D18+'Latgale valsts'!D18+'Rīga valsts'!D18+'Vidzeme valsts'!D18+'Zemgale valst'!D18</f>
        <v>48.769999999999996</v>
      </c>
      <c r="E18" s="75">
        <f ca="1">'Kurzeme valsts'!E18+'Latgale valsts'!E18+'Rīga valsts'!E18+'Vidzeme valsts'!E18+'Zemgale valst'!E18</f>
        <v>0</v>
      </c>
      <c r="F18" s="75">
        <f ca="1">'Kurzeme valsts'!F18+'Latgale valsts'!F18+'Rīga valsts'!F18+'Vidzeme valsts'!F18+'Zemgale valst'!F18</f>
        <v>0</v>
      </c>
      <c r="G18" s="135">
        <f t="shared" si="2"/>
        <v>52.25</v>
      </c>
      <c r="H18" s="75">
        <f ca="1">'Kurzeme valsts'!H18+'Latgale valsts'!H18+'Rīga valsts'!H18+'Vidzeme valsts'!H18+'Zemgale valst'!H18</f>
        <v>17.28</v>
      </c>
      <c r="I18" s="75">
        <f ca="1">'Kurzeme valsts'!I18+'Latgale valsts'!I18+'Rīga valsts'!I18+'Vidzeme valsts'!I18+'Zemgale valst'!I18</f>
        <v>0</v>
      </c>
      <c r="J18" s="75">
        <f ca="1">'Kurzeme valsts'!J18+'Latgale valsts'!J18+'Rīga valsts'!J18+'Vidzeme valsts'!J18+'Zemgale valst'!J18</f>
        <v>0</v>
      </c>
      <c r="K18" s="79">
        <f t="shared" si="3"/>
        <v>17.28</v>
      </c>
      <c r="L18" s="79">
        <f t="shared" si="4"/>
        <v>69.53</v>
      </c>
      <c r="M18" s="75">
        <f ca="1">'Kurzeme valsts'!M18+'Latgale valsts'!M18+'Rīga valsts'!M18+'Vidzeme valsts'!M18+'Zemgale valst'!M18</f>
        <v>0</v>
      </c>
      <c r="N18" s="80">
        <f t="shared" si="5"/>
        <v>69.53</v>
      </c>
      <c r="O18" s="9"/>
    </row>
    <row r="19" spans="1:15" ht="14.25" customHeight="1">
      <c r="A19" s="168"/>
      <c r="B19" s="131" t="s">
        <v>38</v>
      </c>
      <c r="C19" s="75">
        <f ca="1">'Kurzeme valsts'!C19+'Latgale valsts'!C19+'Rīga valsts'!C19+'Vidzeme valsts'!C19+'Zemgale valst'!C19</f>
        <v>881</v>
      </c>
      <c r="D19" s="75">
        <f ca="1">'Kurzeme valsts'!D19+'Latgale valsts'!D19+'Rīga valsts'!D19+'Vidzeme valsts'!D19+'Zemgale valst'!D19</f>
        <v>13399</v>
      </c>
      <c r="E19" s="75">
        <f ca="1">'Kurzeme valsts'!E19+'Latgale valsts'!E19+'Rīga valsts'!E19+'Vidzeme valsts'!E19+'Zemgale valst'!E19</f>
        <v>0</v>
      </c>
      <c r="F19" s="75">
        <f ca="1">'Kurzeme valsts'!F19+'Latgale valsts'!F19+'Rīga valsts'!F19+'Vidzeme valsts'!F19+'Zemgale valst'!F19</f>
        <v>0</v>
      </c>
      <c r="G19" s="135">
        <f t="shared" si="2"/>
        <v>14280</v>
      </c>
      <c r="H19" s="75">
        <f ca="1">'Kurzeme valsts'!H19+'Latgale valsts'!H19+'Rīga valsts'!H19+'Vidzeme valsts'!H19+'Zemgale valst'!H19</f>
        <v>2606</v>
      </c>
      <c r="I19" s="75">
        <f ca="1">'Kurzeme valsts'!I19+'Latgale valsts'!I19+'Rīga valsts'!I19+'Vidzeme valsts'!I19+'Zemgale valst'!I19</f>
        <v>0</v>
      </c>
      <c r="J19" s="75">
        <f ca="1">'Kurzeme valsts'!J19+'Latgale valsts'!J19+'Rīga valsts'!J19+'Vidzeme valsts'!J19+'Zemgale valst'!J19</f>
        <v>0</v>
      </c>
      <c r="K19" s="79">
        <f t="shared" si="3"/>
        <v>2606</v>
      </c>
      <c r="L19" s="79">
        <f t="shared" si="4"/>
        <v>16886</v>
      </c>
      <c r="M19" s="75">
        <f ca="1">'Kurzeme valsts'!M19+'Latgale valsts'!M19+'Rīga valsts'!M19+'Vidzeme valsts'!M19+'Zemgale valst'!M19</f>
        <v>0</v>
      </c>
      <c r="N19" s="80">
        <f t="shared" si="5"/>
        <v>16886</v>
      </c>
      <c r="O19" s="9"/>
    </row>
    <row r="20" spans="1:15" ht="14.25" customHeight="1">
      <c r="A20" s="168" t="s">
        <v>48</v>
      </c>
      <c r="B20" s="131" t="s">
        <v>16</v>
      </c>
      <c r="C20" s="75">
        <f ca="1">'Kurzeme valsts'!C20+'Latgale valsts'!C20+'Rīga valsts'!C20+'Vidzeme valsts'!C20+'Zemgale valst'!C20</f>
        <v>0</v>
      </c>
      <c r="D20" s="75">
        <f ca="1">'Kurzeme valsts'!D20+'Latgale valsts'!D20+'Rīga valsts'!D20+'Vidzeme valsts'!D20+'Zemgale valst'!D20</f>
        <v>0</v>
      </c>
      <c r="E20" s="75">
        <f ca="1">'Kurzeme valsts'!E20+'Latgale valsts'!E20+'Rīga valsts'!E20+'Vidzeme valsts'!E20+'Zemgale valst'!E20</f>
        <v>0</v>
      </c>
      <c r="F20" s="75">
        <f ca="1">'Kurzeme valsts'!F20+'Latgale valsts'!F20+'Rīga valsts'!F20+'Vidzeme valsts'!F20+'Zemgale valst'!F20</f>
        <v>0</v>
      </c>
      <c r="G20" s="135">
        <f t="shared" si="2"/>
        <v>0</v>
      </c>
      <c r="H20" s="75">
        <f ca="1">'Kurzeme valsts'!H20+'Latgale valsts'!H20+'Rīga valsts'!H20+'Vidzeme valsts'!H20+'Zemgale valst'!H20</f>
        <v>0</v>
      </c>
      <c r="I20" s="75">
        <f ca="1">'Kurzeme valsts'!I20+'Latgale valsts'!I20+'Rīga valsts'!I20+'Vidzeme valsts'!I20+'Zemgale valst'!I20</f>
        <v>0</v>
      </c>
      <c r="J20" s="75">
        <f ca="1">'Kurzeme valsts'!J20+'Latgale valsts'!J20+'Rīga valsts'!J20+'Vidzeme valsts'!J20+'Zemgale valst'!J20</f>
        <v>0</v>
      </c>
      <c r="K20" s="79">
        <f t="shared" si="3"/>
        <v>0</v>
      </c>
      <c r="L20" s="79">
        <f t="shared" si="4"/>
        <v>0</v>
      </c>
      <c r="M20" s="75">
        <f ca="1">'Kurzeme valsts'!M20+'Latgale valsts'!M20+'Rīga valsts'!M20+'Vidzeme valsts'!M20+'Zemgale valst'!M20</f>
        <v>0</v>
      </c>
      <c r="N20" s="80">
        <f t="shared" si="5"/>
        <v>0</v>
      </c>
      <c r="O20" s="9"/>
    </row>
    <row r="21" spans="1:15" ht="14.25" customHeight="1">
      <c r="A21" s="168"/>
      <c r="B21" s="131" t="s">
        <v>38</v>
      </c>
      <c r="C21" s="75">
        <f ca="1">'Kurzeme valsts'!C21+'Latgale valsts'!C21+'Rīga valsts'!C21+'Vidzeme valsts'!C21+'Zemgale valst'!C21</f>
        <v>0</v>
      </c>
      <c r="D21" s="75">
        <f ca="1">'Kurzeme valsts'!D21+'Latgale valsts'!D21+'Rīga valsts'!D21+'Vidzeme valsts'!D21+'Zemgale valst'!D21</f>
        <v>0</v>
      </c>
      <c r="E21" s="75">
        <f ca="1">'Kurzeme valsts'!E21+'Latgale valsts'!E21+'Rīga valsts'!E21+'Vidzeme valsts'!E21+'Zemgale valst'!E21</f>
        <v>0</v>
      </c>
      <c r="F21" s="75">
        <f ca="1">'Kurzeme valsts'!F21+'Latgale valsts'!F21+'Rīga valsts'!F21+'Vidzeme valsts'!F21+'Zemgale valst'!F21</f>
        <v>0</v>
      </c>
      <c r="G21" s="135">
        <f t="shared" si="2"/>
        <v>0</v>
      </c>
      <c r="H21" s="75">
        <f ca="1">'Kurzeme valsts'!H21+'Latgale valsts'!H21+'Rīga valsts'!H21+'Vidzeme valsts'!H21+'Zemgale valst'!H21</f>
        <v>0</v>
      </c>
      <c r="I21" s="75">
        <f ca="1">'Kurzeme valsts'!I21+'Latgale valsts'!I21+'Rīga valsts'!I21+'Vidzeme valsts'!I21+'Zemgale valst'!I21</f>
        <v>0</v>
      </c>
      <c r="J21" s="75">
        <f ca="1">'Kurzeme valsts'!J21+'Latgale valsts'!J21+'Rīga valsts'!J21+'Vidzeme valsts'!J21+'Zemgale valst'!J21</f>
        <v>0</v>
      </c>
      <c r="K21" s="79">
        <f t="shared" si="3"/>
        <v>0</v>
      </c>
      <c r="L21" s="79">
        <f t="shared" si="4"/>
        <v>0</v>
      </c>
      <c r="M21" s="75">
        <f ca="1">'Kurzeme valsts'!M21+'Latgale valsts'!M21+'Rīga valsts'!M21+'Vidzeme valsts'!M21+'Zemgale valst'!M21</f>
        <v>0</v>
      </c>
      <c r="N21" s="80">
        <f t="shared" si="5"/>
        <v>0</v>
      </c>
      <c r="O21" s="9"/>
    </row>
    <row r="22" spans="1:15" ht="14.25" customHeight="1">
      <c r="A22" s="133" t="s">
        <v>27</v>
      </c>
      <c r="B22" s="131" t="s">
        <v>16</v>
      </c>
      <c r="C22" s="75">
        <f ca="1">'Kurzeme valsts'!C22+'Latgale valsts'!C22+'Rīga valsts'!C22+'Vidzeme valsts'!C22+'Zemgale valst'!C22</f>
        <v>407.86</v>
      </c>
      <c r="D22" s="75">
        <f ca="1">'Kurzeme valsts'!D22+'Latgale valsts'!D22+'Rīga valsts'!D22+'Vidzeme valsts'!D22+'Zemgale valst'!D22</f>
        <v>304.96999999999997</v>
      </c>
      <c r="E22" s="75">
        <f ca="1">'Kurzeme valsts'!E22+'Latgale valsts'!E22+'Rīga valsts'!E22+'Vidzeme valsts'!E22+'Zemgale valst'!E22</f>
        <v>0</v>
      </c>
      <c r="F22" s="75">
        <f ca="1">'Kurzeme valsts'!F22+'Latgale valsts'!F22+'Rīga valsts'!F22+'Vidzeme valsts'!F22+'Zemgale valst'!F22</f>
        <v>1.67</v>
      </c>
      <c r="G22" s="135">
        <f t="shared" si="2"/>
        <v>714.49999999999989</v>
      </c>
      <c r="H22" s="75">
        <f ca="1">'Kurzeme valsts'!H22+'Latgale valsts'!H22+'Rīga valsts'!H22+'Vidzeme valsts'!H22+'Zemgale valst'!H22</f>
        <v>387.1</v>
      </c>
      <c r="I22" s="75">
        <f ca="1">'Kurzeme valsts'!I22+'Latgale valsts'!I22+'Rīga valsts'!I22+'Vidzeme valsts'!I22+'Zemgale valst'!I22</f>
        <v>5.36</v>
      </c>
      <c r="J22" s="75">
        <f ca="1">'Kurzeme valsts'!J22+'Latgale valsts'!J22+'Rīga valsts'!J22+'Vidzeme valsts'!J22+'Zemgale valst'!J22</f>
        <v>3.4499999999999997</v>
      </c>
      <c r="K22" s="79">
        <f t="shared" si="3"/>
        <v>395.91</v>
      </c>
      <c r="L22" s="79">
        <f t="shared" si="4"/>
        <v>1110.4099999999999</v>
      </c>
      <c r="M22" s="75">
        <f ca="1">'Kurzeme valsts'!M22+'Latgale valsts'!M22+'Rīga valsts'!M22+'Vidzeme valsts'!M22+'Zemgale valst'!M22</f>
        <v>1.06</v>
      </c>
      <c r="N22" s="80">
        <f t="shared" si="5"/>
        <v>1111.4699999999998</v>
      </c>
      <c r="O22" s="9"/>
    </row>
    <row r="23" spans="1:15" ht="14.25" customHeight="1">
      <c r="A23" s="133"/>
      <c r="B23" s="131" t="s">
        <v>38</v>
      </c>
      <c r="C23" s="75">
        <f ca="1">'Kurzeme valsts'!C23+'Latgale valsts'!C23+'Rīga valsts'!C23+'Vidzeme valsts'!C23+'Zemgale valst'!C23</f>
        <v>35185</v>
      </c>
      <c r="D23" s="75">
        <f ca="1">'Kurzeme valsts'!D23+'Latgale valsts'!D23+'Rīga valsts'!D23+'Vidzeme valsts'!D23+'Zemgale valst'!D23</f>
        <v>30120</v>
      </c>
      <c r="E23" s="75">
        <f ca="1">'Kurzeme valsts'!E23+'Latgale valsts'!E23+'Rīga valsts'!E23+'Vidzeme valsts'!E23+'Zemgale valst'!E23</f>
        <v>0</v>
      </c>
      <c r="F23" s="75">
        <f ca="1">'Kurzeme valsts'!F23+'Latgale valsts'!F23+'Rīga valsts'!F23+'Vidzeme valsts'!F23+'Zemgale valst'!F23</f>
        <v>272</v>
      </c>
      <c r="G23" s="135">
        <f t="shared" si="2"/>
        <v>65577</v>
      </c>
      <c r="H23" s="75">
        <f ca="1">'Kurzeme valsts'!H23+'Latgale valsts'!H23+'Rīga valsts'!H23+'Vidzeme valsts'!H23+'Zemgale valst'!H23</f>
        <v>46276</v>
      </c>
      <c r="I23" s="75">
        <f ca="1">'Kurzeme valsts'!I23+'Latgale valsts'!I23+'Rīga valsts'!I23+'Vidzeme valsts'!I23+'Zemgale valst'!I23</f>
        <v>324</v>
      </c>
      <c r="J23" s="75">
        <f ca="1">'Kurzeme valsts'!J23+'Latgale valsts'!J23+'Rīga valsts'!J23+'Vidzeme valsts'!J23+'Zemgale valst'!J23</f>
        <v>757</v>
      </c>
      <c r="K23" s="79">
        <f t="shared" si="3"/>
        <v>47357</v>
      </c>
      <c r="L23" s="79">
        <f t="shared" si="4"/>
        <v>112934</v>
      </c>
      <c r="M23" s="75">
        <f ca="1">'Kurzeme valsts'!M23+'Latgale valsts'!M23+'Rīga valsts'!M23+'Vidzeme valsts'!M23+'Zemgale valst'!M23</f>
        <v>90</v>
      </c>
      <c r="N23" s="80">
        <f t="shared" si="5"/>
        <v>113024</v>
      </c>
      <c r="O23" s="9"/>
    </row>
    <row r="24" spans="1:15" ht="14.25" customHeight="1">
      <c r="A24" s="167" t="s">
        <v>28</v>
      </c>
      <c r="B24" s="131" t="s">
        <v>16</v>
      </c>
      <c r="C24" s="75">
        <f ca="1">'Kurzeme valsts'!C24+'Latgale valsts'!C24+'Rīga valsts'!C24+'Vidzeme valsts'!C24+'Zemgale valst'!C24</f>
        <v>986.19999999999993</v>
      </c>
      <c r="D24" s="75">
        <f ca="1">'Kurzeme valsts'!D24+'Latgale valsts'!D24+'Rīga valsts'!D24+'Vidzeme valsts'!D24+'Zemgale valst'!D24</f>
        <v>248.7</v>
      </c>
      <c r="E24" s="75">
        <f ca="1">'Kurzeme valsts'!E24+'Latgale valsts'!E24+'Rīga valsts'!E24+'Vidzeme valsts'!E24+'Zemgale valst'!E24</f>
        <v>8.7800000000000011</v>
      </c>
      <c r="F24" s="75">
        <f ca="1">'Kurzeme valsts'!F24+'Latgale valsts'!F24+'Rīga valsts'!F24+'Vidzeme valsts'!F24+'Zemgale valst'!F24</f>
        <v>19.52</v>
      </c>
      <c r="G24" s="135">
        <f t="shared" si="2"/>
        <v>1263.1999999999998</v>
      </c>
      <c r="H24" s="75">
        <f ca="1">'Kurzeme valsts'!H24+'Latgale valsts'!H24+'Rīga valsts'!H24+'Vidzeme valsts'!H24+'Zemgale valst'!H24</f>
        <v>197.70999999999998</v>
      </c>
      <c r="I24" s="75">
        <f ca="1">'Kurzeme valsts'!I24+'Latgale valsts'!I24+'Rīga valsts'!I24+'Vidzeme valsts'!I24+'Zemgale valst'!I24</f>
        <v>10.4</v>
      </c>
      <c r="J24" s="75">
        <f ca="1">'Kurzeme valsts'!J24+'Latgale valsts'!J24+'Rīga valsts'!J24+'Vidzeme valsts'!J24+'Zemgale valst'!J24</f>
        <v>21.1</v>
      </c>
      <c r="K24" s="79">
        <f t="shared" si="3"/>
        <v>229.20999999999998</v>
      </c>
      <c r="L24" s="79">
        <f t="shared" si="4"/>
        <v>1492.4099999999999</v>
      </c>
      <c r="M24" s="75">
        <f ca="1">'Kurzeme valsts'!M24+'Latgale valsts'!M24+'Rīga valsts'!M24+'Vidzeme valsts'!M24+'Zemgale valst'!M24</f>
        <v>20.540000000000003</v>
      </c>
      <c r="N24" s="80">
        <f t="shared" si="5"/>
        <v>1512.9499999999998</v>
      </c>
      <c r="O24" s="9"/>
    </row>
    <row r="25" spans="1:15" ht="14.25" customHeight="1">
      <c r="A25" s="167"/>
      <c r="B25" s="131" t="s">
        <v>38</v>
      </c>
      <c r="C25" s="75">
        <f ca="1">'Kurzeme valsts'!C25+'Latgale valsts'!C25+'Rīga valsts'!C25+'Vidzeme valsts'!C25+'Zemgale valst'!C25</f>
        <v>36934</v>
      </c>
      <c r="D25" s="75">
        <f ca="1">'Kurzeme valsts'!D25+'Latgale valsts'!D25+'Rīga valsts'!D25+'Vidzeme valsts'!D25+'Zemgale valst'!D25</f>
        <v>9134</v>
      </c>
      <c r="E25" s="75">
        <f ca="1">'Kurzeme valsts'!E25+'Latgale valsts'!E25+'Rīga valsts'!E25+'Vidzeme valsts'!E25+'Zemgale valst'!E25</f>
        <v>98</v>
      </c>
      <c r="F25" s="75">
        <f ca="1">'Kurzeme valsts'!F25+'Latgale valsts'!F25+'Rīga valsts'!F25+'Vidzeme valsts'!F25+'Zemgale valst'!F25</f>
        <v>93</v>
      </c>
      <c r="G25" s="135">
        <f t="shared" si="2"/>
        <v>46259</v>
      </c>
      <c r="H25" s="75">
        <f ca="1">'Kurzeme valsts'!H25+'Latgale valsts'!H25+'Rīga valsts'!H25+'Vidzeme valsts'!H25+'Zemgale valst'!H25</f>
        <v>8663</v>
      </c>
      <c r="I25" s="75">
        <f ca="1">'Kurzeme valsts'!I25+'Latgale valsts'!I25+'Rīga valsts'!I25+'Vidzeme valsts'!I25+'Zemgale valst'!I25</f>
        <v>524</v>
      </c>
      <c r="J25" s="75">
        <f ca="1">'Kurzeme valsts'!J25+'Latgale valsts'!J25+'Rīga valsts'!J25+'Vidzeme valsts'!J25+'Zemgale valst'!J25</f>
        <v>884</v>
      </c>
      <c r="K25" s="79">
        <f t="shared" si="3"/>
        <v>10071</v>
      </c>
      <c r="L25" s="79">
        <f t="shared" si="4"/>
        <v>56330</v>
      </c>
      <c r="M25" s="75">
        <f ca="1">'Kurzeme valsts'!M25+'Latgale valsts'!M25+'Rīga valsts'!M25+'Vidzeme valsts'!M25+'Zemgale valst'!M25</f>
        <v>439</v>
      </c>
      <c r="N25" s="80">
        <f t="shared" si="5"/>
        <v>56769</v>
      </c>
      <c r="O25" s="9"/>
    </row>
    <row r="26" spans="1:15" ht="14.25" customHeight="1">
      <c r="A26" s="167" t="s">
        <v>29</v>
      </c>
      <c r="B26" s="131" t="s">
        <v>16</v>
      </c>
      <c r="C26" s="75">
        <f ca="1">'Kurzeme valsts'!C26+'Latgale valsts'!C26+'Rīga valsts'!C26+'Vidzeme valsts'!C26+'Zemgale valst'!C26</f>
        <v>0</v>
      </c>
      <c r="D26" s="75">
        <f ca="1">'Kurzeme valsts'!D26+'Latgale valsts'!D26+'Rīga valsts'!D26+'Vidzeme valsts'!D26+'Zemgale valst'!D26</f>
        <v>0</v>
      </c>
      <c r="E26" s="75">
        <f ca="1">'Kurzeme valsts'!E26+'Latgale valsts'!E26+'Rīga valsts'!E26+'Vidzeme valsts'!E26+'Zemgale valst'!E26</f>
        <v>0</v>
      </c>
      <c r="F26" s="75">
        <f ca="1">'Kurzeme valsts'!F26+'Latgale valsts'!F26+'Rīga valsts'!F26+'Vidzeme valsts'!F26+'Zemgale valst'!F26</f>
        <v>0</v>
      </c>
      <c r="G26" s="135">
        <f t="shared" si="2"/>
        <v>0</v>
      </c>
      <c r="H26" s="75">
        <f ca="1">'Kurzeme valsts'!H26+'Latgale valsts'!H26+'Rīga valsts'!H26+'Vidzeme valsts'!H26+'Zemgale valst'!H26</f>
        <v>0</v>
      </c>
      <c r="I26" s="75">
        <f ca="1">'Kurzeme valsts'!I26+'Latgale valsts'!I26+'Rīga valsts'!I26+'Vidzeme valsts'!I26+'Zemgale valst'!I26</f>
        <v>0</v>
      </c>
      <c r="J26" s="75">
        <f ca="1">'Kurzeme valsts'!J26+'Latgale valsts'!J26+'Rīga valsts'!J26+'Vidzeme valsts'!J26+'Zemgale valst'!J26</f>
        <v>0</v>
      </c>
      <c r="K26" s="79">
        <f t="shared" si="3"/>
        <v>0</v>
      </c>
      <c r="L26" s="79">
        <f t="shared" si="4"/>
        <v>0</v>
      </c>
      <c r="M26" s="75">
        <f ca="1">'Kurzeme valsts'!M26+'Latgale valsts'!M26+'Rīga valsts'!M26+'Vidzeme valsts'!M26+'Zemgale valst'!M26</f>
        <v>0</v>
      </c>
      <c r="N26" s="80">
        <f t="shared" si="5"/>
        <v>0</v>
      </c>
      <c r="O26" s="9"/>
    </row>
    <row r="27" spans="1:15" ht="14.25" customHeight="1">
      <c r="A27" s="167"/>
      <c r="B27" s="131" t="s">
        <v>38</v>
      </c>
      <c r="C27" s="75">
        <f ca="1">'Kurzeme valsts'!C27+'Latgale valsts'!C27+'Rīga valsts'!C27+'Vidzeme valsts'!C27+'Zemgale valst'!C27</f>
        <v>0</v>
      </c>
      <c r="D27" s="75">
        <f ca="1">'Kurzeme valsts'!D27+'Latgale valsts'!D27+'Rīga valsts'!D27+'Vidzeme valsts'!D27+'Zemgale valst'!D27</f>
        <v>0</v>
      </c>
      <c r="E27" s="75">
        <f ca="1">'Kurzeme valsts'!E27+'Latgale valsts'!E27+'Rīga valsts'!E27+'Vidzeme valsts'!E27+'Zemgale valst'!E27</f>
        <v>0</v>
      </c>
      <c r="F27" s="75">
        <f ca="1">'Kurzeme valsts'!F27+'Latgale valsts'!F27+'Rīga valsts'!F27+'Vidzeme valsts'!F27+'Zemgale valst'!F27</f>
        <v>0</v>
      </c>
      <c r="G27" s="135">
        <f t="shared" si="2"/>
        <v>0</v>
      </c>
      <c r="H27" s="75">
        <f ca="1">'Kurzeme valsts'!H27+'Latgale valsts'!H27+'Rīga valsts'!H27+'Vidzeme valsts'!H27+'Zemgale valst'!H27</f>
        <v>0</v>
      </c>
      <c r="I27" s="75">
        <f ca="1">'Kurzeme valsts'!I27+'Latgale valsts'!I27+'Rīga valsts'!I27+'Vidzeme valsts'!I27+'Zemgale valst'!I27</f>
        <v>0</v>
      </c>
      <c r="J27" s="75">
        <f ca="1">'Kurzeme valsts'!J27+'Latgale valsts'!J27+'Rīga valsts'!J27+'Vidzeme valsts'!J27+'Zemgale valst'!J27</f>
        <v>0</v>
      </c>
      <c r="K27" s="79">
        <f t="shared" si="3"/>
        <v>0</v>
      </c>
      <c r="L27" s="79">
        <f t="shared" si="4"/>
        <v>0</v>
      </c>
      <c r="M27" s="75">
        <f ca="1">'Kurzeme valsts'!M27+'Latgale valsts'!M27+'Rīga valsts'!M27+'Vidzeme valsts'!M27+'Zemgale valst'!M27</f>
        <v>0</v>
      </c>
      <c r="N27" s="80">
        <f t="shared" si="5"/>
        <v>0</v>
      </c>
      <c r="O27" s="9"/>
    </row>
    <row r="28" spans="1:15" ht="14.25" customHeight="1">
      <c r="A28" s="167" t="s">
        <v>30</v>
      </c>
      <c r="B28" s="131" t="s">
        <v>16</v>
      </c>
      <c r="C28" s="75">
        <f ca="1">'Kurzeme valsts'!C28+'Latgale valsts'!C28+'Rīga valsts'!C28+'Vidzeme valsts'!C28+'Zemgale valst'!C28</f>
        <v>0</v>
      </c>
      <c r="D28" s="75">
        <f ca="1">'Kurzeme valsts'!D28+'Latgale valsts'!D28+'Rīga valsts'!D28+'Vidzeme valsts'!D28+'Zemgale valst'!D28</f>
        <v>6.9499999999999993</v>
      </c>
      <c r="E28" s="75">
        <f ca="1">'Kurzeme valsts'!E28+'Latgale valsts'!E28+'Rīga valsts'!E28+'Vidzeme valsts'!E28+'Zemgale valst'!E28</f>
        <v>0</v>
      </c>
      <c r="F28" s="75">
        <f ca="1">'Kurzeme valsts'!F28+'Latgale valsts'!F28+'Rīga valsts'!F28+'Vidzeme valsts'!F28+'Zemgale valst'!F28</f>
        <v>3.67</v>
      </c>
      <c r="G28" s="135">
        <f t="shared" si="2"/>
        <v>10.62</v>
      </c>
      <c r="H28" s="75">
        <f ca="1">'Kurzeme valsts'!H28+'Latgale valsts'!H28+'Rīga valsts'!H28+'Vidzeme valsts'!H28+'Zemgale valst'!H28</f>
        <v>0</v>
      </c>
      <c r="I28" s="75">
        <f ca="1">'Kurzeme valsts'!I28+'Latgale valsts'!I28+'Rīga valsts'!I28+'Vidzeme valsts'!I28+'Zemgale valst'!I28</f>
        <v>0</v>
      </c>
      <c r="J28" s="75">
        <f ca="1">'Kurzeme valsts'!J28+'Latgale valsts'!J28+'Rīga valsts'!J28+'Vidzeme valsts'!J28+'Zemgale valst'!J28</f>
        <v>0</v>
      </c>
      <c r="K28" s="79">
        <f t="shared" si="3"/>
        <v>0</v>
      </c>
      <c r="L28" s="79">
        <f t="shared" si="4"/>
        <v>10.62</v>
      </c>
      <c r="M28" s="75">
        <f ca="1">'Kurzeme valsts'!M28+'Latgale valsts'!M28+'Rīga valsts'!M28+'Vidzeme valsts'!M28+'Zemgale valst'!M28</f>
        <v>0</v>
      </c>
      <c r="N28" s="80">
        <f t="shared" si="5"/>
        <v>10.62</v>
      </c>
      <c r="O28" s="9"/>
    </row>
    <row r="29" spans="1:15" ht="14.25" customHeight="1">
      <c r="A29" s="167"/>
      <c r="B29" s="131" t="s">
        <v>38</v>
      </c>
      <c r="C29" s="75">
        <f ca="1">'Kurzeme valsts'!C29+'Latgale valsts'!C29+'Rīga valsts'!C29+'Vidzeme valsts'!C29+'Zemgale valst'!C29</f>
        <v>0</v>
      </c>
      <c r="D29" s="75">
        <f ca="1">'Kurzeme valsts'!D29+'Latgale valsts'!D29+'Rīga valsts'!D29+'Vidzeme valsts'!D29+'Zemgale valst'!D29</f>
        <v>28</v>
      </c>
      <c r="E29" s="75">
        <f ca="1">'Kurzeme valsts'!E29+'Latgale valsts'!E29+'Rīga valsts'!E29+'Vidzeme valsts'!E29+'Zemgale valst'!E29</f>
        <v>0</v>
      </c>
      <c r="F29" s="75">
        <f ca="1">'Kurzeme valsts'!F29+'Latgale valsts'!F29+'Rīga valsts'!F29+'Vidzeme valsts'!F29+'Zemgale valst'!F29</f>
        <v>32</v>
      </c>
      <c r="G29" s="135">
        <f t="shared" si="2"/>
        <v>60</v>
      </c>
      <c r="H29" s="75">
        <f ca="1">'Kurzeme valsts'!H29+'Latgale valsts'!H29+'Rīga valsts'!H29+'Vidzeme valsts'!H29+'Zemgale valst'!H29</f>
        <v>0</v>
      </c>
      <c r="I29" s="75">
        <f ca="1">'Kurzeme valsts'!I29+'Latgale valsts'!I29+'Rīga valsts'!I29+'Vidzeme valsts'!I29+'Zemgale valst'!I29</f>
        <v>0</v>
      </c>
      <c r="J29" s="75">
        <f ca="1">'Kurzeme valsts'!J29+'Latgale valsts'!J29+'Rīga valsts'!J29+'Vidzeme valsts'!J29+'Zemgale valst'!J29</f>
        <v>0</v>
      </c>
      <c r="K29" s="79">
        <f t="shared" si="3"/>
        <v>0</v>
      </c>
      <c r="L29" s="79">
        <f t="shared" si="4"/>
        <v>60</v>
      </c>
      <c r="M29" s="75">
        <f ca="1">'Kurzeme valsts'!M29+'Latgale valsts'!M29+'Rīga valsts'!M29+'Vidzeme valsts'!M29+'Zemgale valst'!M29</f>
        <v>0</v>
      </c>
      <c r="N29" s="80">
        <f t="shared" si="5"/>
        <v>60</v>
      </c>
      <c r="O29" s="9"/>
    </row>
    <row r="30" spans="1:15" ht="14.25" customHeight="1">
      <c r="A30" s="167" t="s">
        <v>31</v>
      </c>
      <c r="B30" s="131" t="s">
        <v>16</v>
      </c>
      <c r="C30" s="75">
        <f ca="1">'Kurzeme valsts'!C30+'Latgale valsts'!C30+'Rīga valsts'!C30+'Vidzeme valsts'!C30+'Zemgale valst'!C30</f>
        <v>520.3900000000001</v>
      </c>
      <c r="D30" s="75">
        <f ca="1">'Kurzeme valsts'!D30+'Latgale valsts'!D30+'Rīga valsts'!D30+'Vidzeme valsts'!D30+'Zemgale valst'!D30</f>
        <v>180.32000000000002</v>
      </c>
      <c r="E30" s="75">
        <f ca="1">'Kurzeme valsts'!E30+'Latgale valsts'!E30+'Rīga valsts'!E30+'Vidzeme valsts'!E30+'Zemgale valst'!E30</f>
        <v>0.24000000000000002</v>
      </c>
      <c r="F30" s="75">
        <f ca="1">'Kurzeme valsts'!F30+'Latgale valsts'!F30+'Rīga valsts'!F30+'Vidzeme valsts'!F30+'Zemgale valst'!F30</f>
        <v>2.8600000000000003</v>
      </c>
      <c r="G30" s="135">
        <f t="shared" si="2"/>
        <v>703.81000000000017</v>
      </c>
      <c r="H30" s="75">
        <f ca="1">'Kurzeme valsts'!H30+'Latgale valsts'!H30+'Rīga valsts'!H30+'Vidzeme valsts'!H30+'Zemgale valst'!H30</f>
        <v>255.59999999999997</v>
      </c>
      <c r="I30" s="75">
        <f ca="1">'Kurzeme valsts'!I30+'Latgale valsts'!I30+'Rīga valsts'!I30+'Vidzeme valsts'!I30+'Zemgale valst'!I30</f>
        <v>9.7000000000000011</v>
      </c>
      <c r="J30" s="75">
        <f ca="1">'Kurzeme valsts'!J30+'Latgale valsts'!J30+'Rīga valsts'!J30+'Vidzeme valsts'!J30+'Zemgale valst'!J30</f>
        <v>25.52</v>
      </c>
      <c r="K30" s="79">
        <f t="shared" si="3"/>
        <v>290.81999999999994</v>
      </c>
      <c r="L30" s="79">
        <f t="shared" si="4"/>
        <v>994.63000000000011</v>
      </c>
      <c r="M30" s="75">
        <f ca="1">'Kurzeme valsts'!M30+'Latgale valsts'!M30+'Rīga valsts'!M30+'Vidzeme valsts'!M30+'Zemgale valst'!M30</f>
        <v>27.25</v>
      </c>
      <c r="N30" s="80">
        <f t="shared" si="5"/>
        <v>1021.8800000000001</v>
      </c>
      <c r="O30" s="9"/>
    </row>
    <row r="31" spans="1:15" ht="14.25" customHeight="1">
      <c r="A31" s="167"/>
      <c r="B31" s="131" t="s">
        <v>38</v>
      </c>
      <c r="C31" s="137">
        <f ca="1">'Kurzeme valsts'!C31+'Latgale valsts'!C31+'Rīga valsts'!C31+'Vidzeme valsts'!C31+'Zemgale valst'!C31</f>
        <v>94961</v>
      </c>
      <c r="D31" s="137">
        <f ca="1">'Kurzeme valsts'!D31+'Latgale valsts'!D31+'Rīga valsts'!D31+'Vidzeme valsts'!D31+'Zemgale valst'!D31</f>
        <v>33788</v>
      </c>
      <c r="E31" s="137">
        <f ca="1">'Kurzeme valsts'!E31+'Latgale valsts'!E31+'Rīga valsts'!E31+'Vidzeme valsts'!E31+'Zemgale valst'!E31</f>
        <v>30</v>
      </c>
      <c r="F31" s="137">
        <f ca="1">'Kurzeme valsts'!F31+'Latgale valsts'!F31+'Rīga valsts'!F31+'Vidzeme valsts'!F31+'Zemgale valst'!F31</f>
        <v>495</v>
      </c>
      <c r="G31" s="136">
        <f t="shared" si="2"/>
        <v>129274</v>
      </c>
      <c r="H31" s="137">
        <f ca="1">'Kurzeme valsts'!H31+'Latgale valsts'!H31+'Rīga valsts'!H31+'Vidzeme valsts'!H31+'Zemgale valst'!H31</f>
        <v>31307</v>
      </c>
      <c r="I31" s="137">
        <f ca="1">'Kurzeme valsts'!I31+'Latgale valsts'!I31+'Rīga valsts'!I31+'Vidzeme valsts'!I31+'Zemgale valst'!I31</f>
        <v>1632</v>
      </c>
      <c r="J31" s="137">
        <f ca="1">'Kurzeme valsts'!J31+'Latgale valsts'!J31+'Rīga valsts'!J31+'Vidzeme valsts'!J31+'Zemgale valst'!J31</f>
        <v>4289</v>
      </c>
      <c r="K31" s="81">
        <f t="shared" si="3"/>
        <v>37228</v>
      </c>
      <c r="L31" s="81">
        <f t="shared" si="4"/>
        <v>166502</v>
      </c>
      <c r="M31" s="137">
        <f ca="1">'Kurzeme valsts'!M31+'Latgale valsts'!M31+'Rīga valsts'!M31+'Vidzeme valsts'!M31+'Zemgale valst'!M31</f>
        <v>3711</v>
      </c>
      <c r="N31" s="80">
        <f t="shared" si="5"/>
        <v>170213</v>
      </c>
      <c r="O31" s="9"/>
    </row>
    <row r="32" spans="1:15" ht="14.25" customHeight="1">
      <c r="A32" s="167" t="s">
        <v>32</v>
      </c>
      <c r="B32" s="131" t="s">
        <v>16</v>
      </c>
      <c r="C32" s="75">
        <f ca="1">'Kurzeme valsts'!C32+'Latgale valsts'!C32+'Rīga valsts'!C32+'Vidzeme valsts'!C32+'Zemgale valst'!C32</f>
        <v>0</v>
      </c>
      <c r="D32" s="75">
        <f ca="1">'Kurzeme valsts'!D32+'Latgale valsts'!D32+'Rīga valsts'!D32+'Vidzeme valsts'!D32+'Zemgale valst'!D32</f>
        <v>0</v>
      </c>
      <c r="E32" s="75">
        <f ca="1">'Kurzeme valsts'!E32+'Latgale valsts'!E32+'Rīga valsts'!E32+'Vidzeme valsts'!E32+'Zemgale valst'!E32</f>
        <v>0</v>
      </c>
      <c r="F32" s="75">
        <f ca="1">'Kurzeme valsts'!F32+'Latgale valsts'!F32+'Rīga valsts'!F32+'Vidzeme valsts'!F32+'Zemgale valst'!F32</f>
        <v>0</v>
      </c>
      <c r="G32" s="135">
        <f t="shared" si="2"/>
        <v>0</v>
      </c>
      <c r="H32" s="75">
        <f ca="1">'Kurzeme valsts'!H32+'Latgale valsts'!H32+'Rīga valsts'!H32+'Vidzeme valsts'!H32+'Zemgale valst'!H32</f>
        <v>0</v>
      </c>
      <c r="I32" s="75">
        <f ca="1">'Kurzeme valsts'!I32+'Latgale valsts'!I32+'Rīga valsts'!I32+'Vidzeme valsts'!I32+'Zemgale valst'!I32</f>
        <v>0</v>
      </c>
      <c r="J32" s="75">
        <f ca="1">'Kurzeme valsts'!J32+'Latgale valsts'!J32+'Rīga valsts'!J32+'Vidzeme valsts'!J32+'Zemgale valst'!J32</f>
        <v>0</v>
      </c>
      <c r="K32" s="79">
        <f t="shared" si="3"/>
        <v>0</v>
      </c>
      <c r="L32" s="79">
        <f t="shared" si="4"/>
        <v>0</v>
      </c>
      <c r="M32" s="75">
        <f ca="1">'Kurzeme valsts'!M32+'Latgale valsts'!M32+'Rīga valsts'!M32+'Vidzeme valsts'!M32+'Zemgale valst'!M32</f>
        <v>0</v>
      </c>
      <c r="N32" s="80">
        <f t="shared" si="5"/>
        <v>0</v>
      </c>
      <c r="O32" s="9"/>
    </row>
    <row r="33" spans="1:16" ht="14.25" customHeight="1">
      <c r="A33" s="167"/>
      <c r="B33" s="131" t="s">
        <v>38</v>
      </c>
      <c r="C33" s="75">
        <f ca="1">'Kurzeme valsts'!C33+'Latgale valsts'!C33+'Rīga valsts'!C33+'Vidzeme valsts'!C33+'Zemgale valst'!C33</f>
        <v>0</v>
      </c>
      <c r="D33" s="75">
        <f ca="1">'Kurzeme valsts'!D33+'Latgale valsts'!D33+'Rīga valsts'!D33+'Vidzeme valsts'!D33+'Zemgale valst'!D33</f>
        <v>0</v>
      </c>
      <c r="E33" s="75">
        <f ca="1">'Kurzeme valsts'!E33+'Latgale valsts'!E33+'Rīga valsts'!E33+'Vidzeme valsts'!E33+'Zemgale valst'!E33</f>
        <v>0</v>
      </c>
      <c r="F33" s="75">
        <f ca="1">'Kurzeme valsts'!F33+'Latgale valsts'!F33+'Rīga valsts'!F33+'Vidzeme valsts'!F33+'Zemgale valst'!F33</f>
        <v>0</v>
      </c>
      <c r="G33" s="135">
        <f t="shared" si="2"/>
        <v>0</v>
      </c>
      <c r="H33" s="75">
        <f ca="1">'Kurzeme valsts'!H33+'Latgale valsts'!H33+'Rīga valsts'!H33+'Vidzeme valsts'!H33+'Zemgale valst'!H33</f>
        <v>0</v>
      </c>
      <c r="I33" s="75">
        <f ca="1">'Kurzeme valsts'!I33+'Latgale valsts'!I33+'Rīga valsts'!I33+'Vidzeme valsts'!I33+'Zemgale valst'!I33</f>
        <v>0</v>
      </c>
      <c r="J33" s="75">
        <f ca="1">'Kurzeme valsts'!J33+'Latgale valsts'!J33+'Rīga valsts'!J33+'Vidzeme valsts'!J33+'Zemgale valst'!J33</f>
        <v>0</v>
      </c>
      <c r="K33" s="79">
        <f t="shared" si="3"/>
        <v>0</v>
      </c>
      <c r="L33" s="79">
        <f t="shared" si="4"/>
        <v>0</v>
      </c>
      <c r="M33" s="75">
        <f ca="1">'Kurzeme valsts'!M33+'Latgale valsts'!M33+'Rīga valsts'!M33+'Vidzeme valsts'!M33+'Zemgale valst'!M33</f>
        <v>0</v>
      </c>
      <c r="N33" s="80">
        <f>SUM(L33:M33)</f>
        <v>0</v>
      </c>
      <c r="O33" s="9"/>
    </row>
    <row r="34" spans="1:16" ht="14.25" customHeight="1">
      <c r="A34" s="167" t="s">
        <v>33</v>
      </c>
      <c r="B34" s="131" t="s">
        <v>16</v>
      </c>
      <c r="C34" s="75">
        <f ca="1">'Kurzeme valsts'!C34+'Latgale valsts'!C34+'Rīga valsts'!C34+'Vidzeme valsts'!C34+'Zemgale valst'!C34</f>
        <v>0</v>
      </c>
      <c r="D34" s="75">
        <f ca="1">'Kurzeme valsts'!D34+'Latgale valsts'!D34+'Rīga valsts'!D34+'Vidzeme valsts'!D34+'Zemgale valst'!D34</f>
        <v>0</v>
      </c>
      <c r="E34" s="75">
        <f ca="1">'Kurzeme valsts'!E34+'Latgale valsts'!E34+'Rīga valsts'!E34+'Vidzeme valsts'!E34+'Zemgale valst'!E34</f>
        <v>0</v>
      </c>
      <c r="F34" s="75">
        <f ca="1">'Kurzeme valsts'!F34+'Latgale valsts'!F34+'Rīga valsts'!F34+'Vidzeme valsts'!F34+'Zemgale valst'!F34</f>
        <v>0</v>
      </c>
      <c r="G34" s="135">
        <f t="shared" si="2"/>
        <v>0</v>
      </c>
      <c r="H34" s="75">
        <f ca="1">'Kurzeme valsts'!H34+'Latgale valsts'!H34+'Rīga valsts'!H34+'Vidzeme valsts'!H34+'Zemgale valst'!H34</f>
        <v>0</v>
      </c>
      <c r="I34" s="75">
        <f ca="1">'Kurzeme valsts'!I34+'Latgale valsts'!I34+'Rīga valsts'!I34+'Vidzeme valsts'!I34+'Zemgale valst'!I34</f>
        <v>0</v>
      </c>
      <c r="J34" s="75">
        <f ca="1">'Kurzeme valsts'!J34+'Latgale valsts'!J34+'Rīga valsts'!J34+'Vidzeme valsts'!J34+'Zemgale valst'!J34</f>
        <v>0</v>
      </c>
      <c r="K34" s="79">
        <f t="shared" si="3"/>
        <v>0</v>
      </c>
      <c r="L34" s="79">
        <f t="shared" si="4"/>
        <v>0</v>
      </c>
      <c r="M34" s="75">
        <f ca="1">'Kurzeme valsts'!M34+'Latgale valsts'!M34+'Rīga valsts'!M34+'Vidzeme valsts'!M34+'Zemgale valst'!M34</f>
        <v>0</v>
      </c>
      <c r="N34" s="80">
        <f t="shared" si="5"/>
        <v>0</v>
      </c>
      <c r="O34" s="9"/>
    </row>
    <row r="35" spans="1:16" ht="14.25" customHeight="1">
      <c r="A35" s="167"/>
      <c r="B35" s="131" t="s">
        <v>38</v>
      </c>
      <c r="C35" s="75">
        <f ca="1">'Kurzeme valsts'!C35+'Latgale valsts'!C35+'Rīga valsts'!C35+'Vidzeme valsts'!C35+'Zemgale valst'!C35</f>
        <v>0</v>
      </c>
      <c r="D35" s="75">
        <f ca="1">'Kurzeme valsts'!D35+'Latgale valsts'!D35+'Rīga valsts'!D35+'Vidzeme valsts'!D35+'Zemgale valst'!D35</f>
        <v>0</v>
      </c>
      <c r="E35" s="75">
        <f ca="1">'Kurzeme valsts'!E35+'Latgale valsts'!E35+'Rīga valsts'!E35+'Vidzeme valsts'!E35+'Zemgale valst'!E35</f>
        <v>0</v>
      </c>
      <c r="F35" s="75">
        <f ca="1">'Kurzeme valsts'!F35+'Latgale valsts'!F35+'Rīga valsts'!F35+'Vidzeme valsts'!F35+'Zemgale valst'!F35</f>
        <v>0</v>
      </c>
      <c r="G35" s="135">
        <f t="shared" si="2"/>
        <v>0</v>
      </c>
      <c r="H35" s="75">
        <f ca="1">'Kurzeme valsts'!H35+'Latgale valsts'!H35+'Rīga valsts'!H35+'Vidzeme valsts'!H35+'Zemgale valst'!H35</f>
        <v>0</v>
      </c>
      <c r="I35" s="75">
        <f ca="1">'Kurzeme valsts'!I35+'Latgale valsts'!I35+'Rīga valsts'!I35+'Vidzeme valsts'!I35+'Zemgale valst'!I35</f>
        <v>0</v>
      </c>
      <c r="J35" s="75">
        <f ca="1">'Kurzeme valsts'!J35+'Latgale valsts'!J35+'Rīga valsts'!J35+'Vidzeme valsts'!J35+'Zemgale valst'!J35</f>
        <v>0</v>
      </c>
      <c r="K35" s="79">
        <f t="shared" si="3"/>
        <v>0</v>
      </c>
      <c r="L35" s="79">
        <f t="shared" si="4"/>
        <v>0</v>
      </c>
      <c r="M35" s="75">
        <f ca="1">'Kurzeme valsts'!M35+'Latgale valsts'!M35+'Rīga valsts'!M35+'Vidzeme valsts'!M35+'Zemgale valst'!M35</f>
        <v>0</v>
      </c>
      <c r="N35" s="80">
        <f t="shared" si="5"/>
        <v>0</v>
      </c>
      <c r="O35" s="9"/>
    </row>
    <row r="36" spans="1:16" ht="14.25" customHeight="1">
      <c r="A36" s="167" t="s">
        <v>34</v>
      </c>
      <c r="B36" s="131" t="s">
        <v>16</v>
      </c>
      <c r="C36" s="75">
        <f ca="1">'Kurzeme valsts'!C36+'Latgale valsts'!C36+'Rīga valsts'!C36+'Vidzeme valsts'!C36+'Zemgale valst'!C36</f>
        <v>0</v>
      </c>
      <c r="D36" s="75">
        <f ca="1">'Kurzeme valsts'!D36+'Latgale valsts'!D36+'Rīga valsts'!D36+'Vidzeme valsts'!D36+'Zemgale valst'!D36</f>
        <v>0</v>
      </c>
      <c r="E36" s="75">
        <f ca="1">'Kurzeme valsts'!E36+'Latgale valsts'!E36+'Rīga valsts'!E36+'Vidzeme valsts'!E36+'Zemgale valst'!E36</f>
        <v>0</v>
      </c>
      <c r="F36" s="75">
        <f ca="1">'Kurzeme valsts'!F36+'Latgale valsts'!F36+'Rīga valsts'!F36+'Vidzeme valsts'!F36+'Zemgale valst'!F36</f>
        <v>0</v>
      </c>
      <c r="G36" s="135">
        <f t="shared" si="2"/>
        <v>0</v>
      </c>
      <c r="H36" s="75">
        <f ca="1">'Kurzeme valsts'!H36+'Latgale valsts'!H36+'Rīga valsts'!H36+'Vidzeme valsts'!H36+'Zemgale valst'!H36</f>
        <v>0</v>
      </c>
      <c r="I36" s="75">
        <f ca="1">'Kurzeme valsts'!I36+'Latgale valsts'!I36+'Rīga valsts'!I36+'Vidzeme valsts'!I36+'Zemgale valst'!I36</f>
        <v>0</v>
      </c>
      <c r="J36" s="75">
        <f ca="1">'Kurzeme valsts'!J36+'Latgale valsts'!J36+'Rīga valsts'!J36+'Vidzeme valsts'!J36+'Zemgale valst'!J36</f>
        <v>0</v>
      </c>
      <c r="K36" s="79">
        <f t="shared" si="3"/>
        <v>0</v>
      </c>
      <c r="L36" s="79">
        <f t="shared" si="4"/>
        <v>0</v>
      </c>
      <c r="M36" s="75">
        <f ca="1">'Kurzeme valsts'!M36+'Latgale valsts'!M36+'Rīga valsts'!M36+'Vidzeme valsts'!M36+'Zemgale valst'!M36</f>
        <v>0</v>
      </c>
      <c r="N36" s="80">
        <f t="shared" si="5"/>
        <v>0</v>
      </c>
      <c r="O36" s="9"/>
    </row>
    <row r="37" spans="1:16" ht="14.25" customHeight="1">
      <c r="A37" s="167"/>
      <c r="B37" s="131" t="s">
        <v>38</v>
      </c>
      <c r="C37" s="75">
        <f ca="1">'Kurzeme valsts'!C37+'Latgale valsts'!C37+'Rīga valsts'!C37+'Vidzeme valsts'!C37+'Zemgale valst'!C37</f>
        <v>0</v>
      </c>
      <c r="D37" s="75">
        <f ca="1">'Kurzeme valsts'!D37+'Latgale valsts'!D37+'Rīga valsts'!D37+'Vidzeme valsts'!D37+'Zemgale valst'!D37</f>
        <v>0</v>
      </c>
      <c r="E37" s="75">
        <f ca="1">'Kurzeme valsts'!E37+'Latgale valsts'!E37+'Rīga valsts'!E37+'Vidzeme valsts'!E37+'Zemgale valst'!E37</f>
        <v>0</v>
      </c>
      <c r="F37" s="75">
        <f ca="1">'Kurzeme valsts'!F37+'Latgale valsts'!F37+'Rīga valsts'!F37+'Vidzeme valsts'!F37+'Zemgale valst'!F37</f>
        <v>0</v>
      </c>
      <c r="G37" s="135">
        <f t="shared" si="2"/>
        <v>0</v>
      </c>
      <c r="H37" s="75">
        <f ca="1">'Kurzeme valsts'!H37+'Latgale valsts'!H37+'Rīga valsts'!H37+'Vidzeme valsts'!H37+'Zemgale valst'!H37</f>
        <v>0</v>
      </c>
      <c r="I37" s="75">
        <f ca="1">'Kurzeme valsts'!I37+'Latgale valsts'!I37+'Rīga valsts'!I37+'Vidzeme valsts'!I37+'Zemgale valst'!I37</f>
        <v>0</v>
      </c>
      <c r="J37" s="75">
        <f ca="1">'Kurzeme valsts'!J37+'Latgale valsts'!J37+'Rīga valsts'!J37+'Vidzeme valsts'!J37+'Zemgale valst'!J37</f>
        <v>0</v>
      </c>
      <c r="K37" s="79">
        <f t="shared" si="3"/>
        <v>0</v>
      </c>
      <c r="L37" s="79">
        <f t="shared" si="4"/>
        <v>0</v>
      </c>
      <c r="M37" s="75">
        <f ca="1">'Kurzeme valsts'!M37+'Latgale valsts'!M37+'Rīga valsts'!M37+'Vidzeme valsts'!M37+'Zemgale valst'!M37</f>
        <v>0</v>
      </c>
      <c r="N37" s="80">
        <f t="shared" si="5"/>
        <v>0</v>
      </c>
      <c r="O37" s="9"/>
    </row>
    <row r="38" spans="1:16" ht="12.75" customHeight="1">
      <c r="A38" s="133" t="s">
        <v>35</v>
      </c>
      <c r="B38" s="131" t="s">
        <v>16</v>
      </c>
      <c r="C38" s="79">
        <f>C4+C12+C14+C16+C18+C20+C22+C24+C26+C28+C30+C32+C34+C36</f>
        <v>18907.090000000004</v>
      </c>
      <c r="D38" s="79">
        <f t="shared" ref="D38:M39" si="6">D4+D12+D14+D16+D18+D20+D22+D24+D26+D28+D30+D32+D34+D36</f>
        <v>14067.210000000001</v>
      </c>
      <c r="E38" s="79">
        <f t="shared" si="6"/>
        <v>110.67</v>
      </c>
      <c r="F38" s="79">
        <f t="shared" si="6"/>
        <v>113.1</v>
      </c>
      <c r="G38" s="135">
        <f t="shared" si="6"/>
        <v>33198.07</v>
      </c>
      <c r="H38" s="79">
        <f t="shared" si="6"/>
        <v>10161.210000000001</v>
      </c>
      <c r="I38" s="79">
        <f t="shared" si="6"/>
        <v>756.25</v>
      </c>
      <c r="J38" s="79">
        <f>J4+J12+J14+J16+J18+J20+J22+J24+J26+J28+J30+J32+J34+J36</f>
        <v>1611.5399999999995</v>
      </c>
      <c r="K38" s="79">
        <f>K4+K12+K14+K16+K18+K20+K22+K24+K26+K28+K30+K32+K34+K36</f>
        <v>12528.999999999998</v>
      </c>
      <c r="L38" s="79">
        <f>L4+L12+L14+L16+L18+L20+L22+L24+L26+L28+L30+L32+L34+L36</f>
        <v>45727.070000000007</v>
      </c>
      <c r="M38" s="79">
        <f>M4+M12+M14+M16+M18+M20+M22+M24+M26+M28+M30+M32+M34+M36</f>
        <v>275.83000000000004</v>
      </c>
      <c r="N38" s="80">
        <f>N4+N12+N14+N16+N18+N20+N22+N24+N26+N28+N30+N32+N34+N36</f>
        <v>46002.899999999994</v>
      </c>
      <c r="O38" s="30"/>
      <c r="P38" s="31"/>
    </row>
    <row r="39" spans="1:16" ht="12.75" customHeight="1">
      <c r="A39" s="29"/>
      <c r="B39" s="131" t="s">
        <v>38</v>
      </c>
      <c r="C39" s="81">
        <f>C5+C13+C15+C17+C19+C21+C23+C25+C27+C29+C31+C33+C35+C37</f>
        <v>2509094.2999999998</v>
      </c>
      <c r="D39" s="81">
        <f>D5+D13+D15+D17+D19+D21+D23+D25+D27+D29+D31+D33+D35+D37</f>
        <v>1121638.48</v>
      </c>
      <c r="E39" s="81">
        <f t="shared" si="6"/>
        <v>485</v>
      </c>
      <c r="F39" s="81">
        <f t="shared" si="6"/>
        <v>6379</v>
      </c>
      <c r="G39" s="136">
        <f t="shared" si="6"/>
        <v>3637596.78</v>
      </c>
      <c r="H39" s="81">
        <f t="shared" si="6"/>
        <v>1735889.74</v>
      </c>
      <c r="I39" s="81">
        <f t="shared" si="6"/>
        <v>134657</v>
      </c>
      <c r="J39" s="81">
        <f t="shared" si="6"/>
        <v>389899</v>
      </c>
      <c r="K39" s="81">
        <f t="shared" si="6"/>
        <v>2260445.7400000002</v>
      </c>
      <c r="L39" s="81">
        <f t="shared" si="6"/>
        <v>5898042.5199999996</v>
      </c>
      <c r="M39" s="81">
        <f t="shared" si="6"/>
        <v>41442</v>
      </c>
      <c r="N39" s="80">
        <f>N5+N13+N15+N17+N19+N21+N23+N25+N27+N29+N31+N33+N35+N37</f>
        <v>5939484.5199999996</v>
      </c>
      <c r="O39" s="32"/>
      <c r="P39" s="31"/>
    </row>
    <row r="40" spans="1:16"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4"/>
      <c r="O40" s="9"/>
    </row>
    <row r="41" spans="1:16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32"/>
      <c r="O41" s="9"/>
    </row>
    <row r="42" spans="1:16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32"/>
      <c r="O42" s="9"/>
    </row>
    <row r="43" spans="1:16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32"/>
      <c r="O43" s="9"/>
    </row>
    <row r="44" spans="1:16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32"/>
      <c r="O44" s="9"/>
    </row>
    <row r="45" spans="1:16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32"/>
      <c r="O45" s="9"/>
    </row>
    <row r="46" spans="1:16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32"/>
      <c r="O46" s="9"/>
    </row>
    <row r="47" spans="1:16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32"/>
      <c r="O47" s="9"/>
    </row>
    <row r="48" spans="1:16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32"/>
      <c r="O48" s="9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honeticPr fontId="0" type="noConversion"/>
  <pageMargins left="0.17" right="0.17" top="0.18" bottom="0.17" header="0.17" footer="0.17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P48"/>
  <sheetViews>
    <sheetView zoomScale="85" zoomScaleNormal="85" workbookViewId="0">
      <selection activeCell="R15" sqref="R15"/>
    </sheetView>
  </sheetViews>
  <sheetFormatPr defaultRowHeight="15"/>
  <cols>
    <col min="1" max="1" width="31.85546875" customWidth="1"/>
    <col min="2" max="2" width="4" customWidth="1"/>
    <col min="3" max="3" width="8.28515625" customWidth="1"/>
    <col min="4" max="4" width="8" customWidth="1"/>
    <col min="5" max="5" width="7.42578125" customWidth="1"/>
    <col min="6" max="6" width="7.28515625" customWidth="1"/>
    <col min="7" max="7" width="12.5703125" customWidth="1"/>
    <col min="8" max="8" width="8.7109375" customWidth="1"/>
    <col min="9" max="9" width="6.85546875" customWidth="1"/>
    <col min="10" max="10" width="7" customWidth="1"/>
    <col min="11" max="11" width="11.5703125" customWidth="1"/>
    <col min="12" max="12" width="7.85546875" customWidth="1"/>
    <col min="13" max="13" width="8.42578125" customWidth="1"/>
    <col min="14" max="14" width="12" style="43" customWidth="1"/>
  </cols>
  <sheetData>
    <row r="1" spans="1:16" ht="11.25" customHeight="1">
      <c r="A1" s="141" t="s">
        <v>69</v>
      </c>
    </row>
    <row r="2" spans="1:16" ht="12.75" customHeight="1">
      <c r="A2" s="64" t="s">
        <v>0</v>
      </c>
      <c r="B2" s="85"/>
      <c r="C2" s="146" t="s">
        <v>1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86" t="s">
        <v>2</v>
      </c>
    </row>
    <row r="3" spans="1:16" ht="27" customHeight="1">
      <c r="A3" s="64" t="s">
        <v>3</v>
      </c>
      <c r="B3" s="87"/>
      <c r="C3" s="87" t="s">
        <v>4</v>
      </c>
      <c r="D3" s="87" t="s">
        <v>5</v>
      </c>
      <c r="E3" s="87" t="s">
        <v>6</v>
      </c>
      <c r="F3" s="87" t="s">
        <v>7</v>
      </c>
      <c r="G3" s="87" t="s">
        <v>8</v>
      </c>
      <c r="H3" s="87" t="s">
        <v>9</v>
      </c>
      <c r="I3" s="87" t="s">
        <v>10</v>
      </c>
      <c r="J3" s="87" t="s">
        <v>11</v>
      </c>
      <c r="K3" s="87" t="s">
        <v>12</v>
      </c>
      <c r="L3" s="87" t="s">
        <v>13</v>
      </c>
      <c r="M3" s="87" t="s">
        <v>14</v>
      </c>
      <c r="N3" s="88"/>
    </row>
    <row r="4" spans="1:16" ht="15.75" customHeight="1">
      <c r="A4" s="138" t="s">
        <v>15</v>
      </c>
      <c r="B4" s="87" t="s">
        <v>16</v>
      </c>
      <c r="C4" s="79">
        <f t="shared" ref="C4:E5" si="0">C6+C8+C10</f>
        <v>5980.2900000000009</v>
      </c>
      <c r="D4" s="79">
        <f t="shared" si="0"/>
        <v>3425.82</v>
      </c>
      <c r="E4" s="79">
        <f t="shared" si="0"/>
        <v>26.590000000000003</v>
      </c>
      <c r="F4" s="79">
        <f t="shared" ref="F4:N5" si="1">F6+F8+F10</f>
        <v>72.010000000000005</v>
      </c>
      <c r="G4" s="79">
        <f t="shared" si="1"/>
        <v>9504.7099999999991</v>
      </c>
      <c r="H4" s="79">
        <f t="shared" si="1"/>
        <v>10547.889999999998</v>
      </c>
      <c r="I4" s="79">
        <f t="shared" si="1"/>
        <v>804.17000000000019</v>
      </c>
      <c r="J4" s="79">
        <f t="shared" si="1"/>
        <v>2745.2399999999989</v>
      </c>
      <c r="K4" s="79">
        <f t="shared" si="1"/>
        <v>14097.299999999997</v>
      </c>
      <c r="L4" s="79">
        <f t="shared" si="1"/>
        <v>23602.009999999995</v>
      </c>
      <c r="M4" s="79">
        <f t="shared" si="1"/>
        <v>8635.6800000000021</v>
      </c>
      <c r="N4" s="80">
        <f t="shared" si="1"/>
        <v>32237.689999999995</v>
      </c>
      <c r="O4" s="2"/>
      <c r="P4" s="8"/>
    </row>
    <row r="5" spans="1:16" ht="15.75">
      <c r="A5" s="65"/>
      <c r="B5" s="87" t="s">
        <v>17</v>
      </c>
      <c r="C5" s="81">
        <f t="shared" si="0"/>
        <v>1282649</v>
      </c>
      <c r="D5" s="81">
        <f t="shared" si="0"/>
        <v>749820</v>
      </c>
      <c r="E5" s="81">
        <f t="shared" si="0"/>
        <v>1327</v>
      </c>
      <c r="F5" s="81">
        <f>F7+F9+F11</f>
        <v>8956</v>
      </c>
      <c r="G5" s="81">
        <f>G7+G9+G11</f>
        <v>2042752</v>
      </c>
      <c r="H5" s="81">
        <f>H7+H9+H11</f>
        <v>2045154</v>
      </c>
      <c r="I5" s="81">
        <f t="shared" si="1"/>
        <v>156692</v>
      </c>
      <c r="J5" s="81">
        <f t="shared" si="1"/>
        <v>569257</v>
      </c>
      <c r="K5" s="81">
        <f t="shared" si="1"/>
        <v>2771103</v>
      </c>
      <c r="L5" s="81">
        <f t="shared" si="1"/>
        <v>4813855</v>
      </c>
      <c r="M5" s="81">
        <f>M7+M9+M11</f>
        <v>1312661</v>
      </c>
      <c r="N5" s="80">
        <f>N7+N9+N11</f>
        <v>6126516</v>
      </c>
      <c r="O5" s="2"/>
      <c r="P5" s="2"/>
    </row>
    <row r="6" spans="1:16" ht="17.25" customHeight="1">
      <c r="A6" s="142" t="s">
        <v>18</v>
      </c>
      <c r="B6" s="87" t="s">
        <v>16</v>
      </c>
      <c r="C6" s="75">
        <f ca="1">'Kurzeme pārējie'!C6+'Latgale pārējie'!C6+'Rīga pārējie'!C6+'Vidzeme pārējie'!C6+'Zemgale pārējie'!C6</f>
        <v>2432.5099999999998</v>
      </c>
      <c r="D6" s="75">
        <f ca="1">'Kurzeme pārējie'!D6+'Latgale pārējie'!D6+'Rīga pārējie'!D6+'Vidzeme pārējie'!D6+'Zemgale pārējie'!D6</f>
        <v>2236.63</v>
      </c>
      <c r="E6" s="75">
        <f ca="1">'Kurzeme pārējie'!E6+'Latgale pārējie'!E6+'Rīga pārējie'!E6+'Vidzeme pārējie'!E6+'Zemgale pārējie'!E6</f>
        <v>0</v>
      </c>
      <c r="F6" s="75">
        <f ca="1">'Kurzeme pārējie'!F6+'Latgale pārējie'!F6+'Rīga pārējie'!F6+'Vidzeme pārējie'!F6+'Zemgale pārējie'!F6</f>
        <v>50.56</v>
      </c>
      <c r="G6" s="101">
        <f ca="1">SUM(C6:F6)</f>
        <v>4719.7</v>
      </c>
      <c r="H6" s="75">
        <f ca="1">'Kurzeme pārējie'!H6+'Latgale pārējie'!H6+'Rīga pārējie'!H6+'Vidzeme pārējie'!H6+'Zemgale pārējie'!H6</f>
        <v>7225.7099999999991</v>
      </c>
      <c r="I6" s="75">
        <f ca="1">'Kurzeme pārējie'!I6+'Latgale pārējie'!I6+'Rīga pārējie'!I6+'Vidzeme pārējie'!I6+'Zemgale pārējie'!I6</f>
        <v>693.6600000000002</v>
      </c>
      <c r="J6" s="75">
        <f ca="1">'Kurzeme pārējie'!J6+'Latgale pārējie'!J6+'Rīga pārējie'!J6+'Vidzeme pārējie'!J6+'Zemgale pārējie'!J6</f>
        <v>2312.7899999999991</v>
      </c>
      <c r="K6" s="101">
        <f ca="1">SUM(H6:J6)</f>
        <v>10232.159999999998</v>
      </c>
      <c r="L6" s="101">
        <f ca="1">G6+K6</f>
        <v>14951.859999999997</v>
      </c>
      <c r="M6" s="75">
        <f ca="1">'Kurzeme pārējie'!M6+'Latgale pārējie'!M6+'Rīga pārējie'!M6+'Vidzeme pārējie'!M6+'Zemgale pārējie'!M6</f>
        <v>7204.590000000002</v>
      </c>
      <c r="N6" s="118">
        <f>SUM(L6:M6)</f>
        <v>22156.449999999997</v>
      </c>
      <c r="O6" s="2"/>
      <c r="P6" s="2"/>
    </row>
    <row r="7" spans="1:16" ht="17.25" customHeight="1">
      <c r="A7" s="142"/>
      <c r="B7" s="87" t="s">
        <v>17</v>
      </c>
      <c r="C7" s="137">
        <f ca="1">'Kurzeme pārējie'!C7+'Latgale pārējie'!C7+'Rīga pārējie'!C7+'Vidzeme pārējie'!C7+'Zemgale pārējie'!C7</f>
        <v>634097</v>
      </c>
      <c r="D7" s="137">
        <f ca="1">'Kurzeme pārējie'!D7+'Latgale pārējie'!D7+'Rīga pārējie'!D7+'Vidzeme pārējie'!D7+'Zemgale pārējie'!D7</f>
        <v>578182</v>
      </c>
      <c r="E7" s="137">
        <f ca="1">'Kurzeme pārējie'!E7+'Latgale pārējie'!E7+'Rīga pārējie'!E7+'Vidzeme pārējie'!E7+'Zemgale pārējie'!E7</f>
        <v>0</v>
      </c>
      <c r="F7" s="137">
        <f ca="1">'Kurzeme pārējie'!F7+'Latgale pārējie'!F7+'Rīga pārējie'!F7+'Vidzeme pārējie'!F7+'Zemgale pārējie'!F7</f>
        <v>8206</v>
      </c>
      <c r="G7" s="119">
        <f t="shared" ref="G7:G37" si="2">SUM(C7:F7)</f>
        <v>1220485</v>
      </c>
      <c r="H7" s="137">
        <f ca="1">'Kurzeme pārējie'!H7+'Latgale pārējie'!H7+'Rīga pārējie'!H7+'Vidzeme pārējie'!H7+'Zemgale pārējie'!H7</f>
        <v>1567488</v>
      </c>
      <c r="I7" s="137">
        <f ca="1">'Kurzeme pārējie'!I7+'Latgale pārējie'!I7+'Rīga pārējie'!I7+'Vidzeme pārējie'!I7+'Zemgale pārējie'!I7</f>
        <v>151570</v>
      </c>
      <c r="J7" s="137">
        <f ca="1">'Kurzeme pārējie'!J7+'Latgale pārējie'!J7+'Rīga pārējie'!J7+'Vidzeme pārējie'!J7+'Zemgale pārējie'!J7</f>
        <v>549182</v>
      </c>
      <c r="K7" s="119">
        <f t="shared" ref="K7:K37" si="3">SUM(H7:J7)</f>
        <v>2268240</v>
      </c>
      <c r="L7" s="119">
        <f t="shared" ref="L7:L37" si="4">G7+K7</f>
        <v>3488725</v>
      </c>
      <c r="M7" s="137">
        <f ca="1">'Kurzeme pārējie'!M7+'Latgale pārējie'!M7+'Rīga pārējie'!M7+'Vidzeme pārējie'!M7+'Zemgale pārējie'!M7</f>
        <v>1254379</v>
      </c>
      <c r="N7" s="118">
        <f t="shared" ref="N7:N37" si="5">SUM(L7:M7)</f>
        <v>4743104</v>
      </c>
      <c r="O7" s="7"/>
      <c r="P7" s="2"/>
    </row>
    <row r="8" spans="1:16" ht="21.75" customHeight="1">
      <c r="A8" s="142" t="s">
        <v>19</v>
      </c>
      <c r="B8" s="87" t="s">
        <v>16</v>
      </c>
      <c r="C8" s="75">
        <f ca="1">'Kurzeme pārējie'!C8+'Latgale pārējie'!C8+'Rīga pārējie'!C8+'Vidzeme pārējie'!C8+'Zemgale pārējie'!C8</f>
        <v>1096.4800000000002</v>
      </c>
      <c r="D8" s="75">
        <f ca="1">'Kurzeme pārējie'!D8+'Latgale pārējie'!D8+'Rīga pārējie'!D8+'Vidzeme pārējie'!D8+'Zemgale pārējie'!D8</f>
        <v>610.66999999999996</v>
      </c>
      <c r="E8" s="75">
        <f ca="1">'Kurzeme pārējie'!E8+'Latgale pārējie'!E8+'Rīga pārējie'!E8+'Vidzeme pārējie'!E8+'Zemgale pārējie'!E8</f>
        <v>26.590000000000003</v>
      </c>
      <c r="F8" s="75">
        <f ca="1">'Kurzeme pārējie'!F8+'Latgale pārējie'!F8+'Rīga pārējie'!F8+'Vidzeme pārējie'!F8+'Zemgale pārējie'!F8</f>
        <v>21.45</v>
      </c>
      <c r="G8" s="101">
        <f t="shared" si="2"/>
        <v>1755.19</v>
      </c>
      <c r="H8" s="75">
        <f ca="1">'Kurzeme pārējie'!H8+'Latgale pārējie'!H8+'Rīga pārējie'!H8+'Vidzeme pārējie'!H8+'Zemgale pārējie'!H8</f>
        <v>1269.7899999999997</v>
      </c>
      <c r="I8" s="75">
        <f ca="1">'Kurzeme pārējie'!I8+'Latgale pārējie'!I8+'Rīga pārējie'!I8+'Vidzeme pārējie'!I8+'Zemgale pārējie'!I8</f>
        <v>110.51</v>
      </c>
      <c r="J8" s="75">
        <f ca="1">'Kurzeme pārējie'!J8+'Latgale pārējie'!J8+'Rīga pārējie'!J8+'Vidzeme pārējie'!J8+'Zemgale pārējie'!J8</f>
        <v>432.45</v>
      </c>
      <c r="K8" s="101">
        <f t="shared" si="3"/>
        <v>1812.7499999999998</v>
      </c>
      <c r="L8" s="101">
        <f t="shared" si="4"/>
        <v>3567.9399999999996</v>
      </c>
      <c r="M8" s="75">
        <f ca="1">'Kurzeme pārējie'!M8+'Latgale pārējie'!M8+'Rīga pārējie'!M8+'Vidzeme pārējie'!M8+'Zemgale pārējie'!M8</f>
        <v>1431.0900000000001</v>
      </c>
      <c r="N8" s="118">
        <f t="shared" si="5"/>
        <v>4999.03</v>
      </c>
      <c r="O8" s="7"/>
      <c r="P8" s="2"/>
    </row>
    <row r="9" spans="1:16" ht="22.5" customHeight="1">
      <c r="A9" s="142"/>
      <c r="B9" s="87" t="s">
        <v>17</v>
      </c>
      <c r="C9" s="137">
        <f ca="1">'Kurzeme pārējie'!C9+'Latgale pārējie'!C9+'Rīga pārējie'!C9+'Vidzeme pārējie'!C9+'Zemgale pārējie'!C9</f>
        <v>68462</v>
      </c>
      <c r="D9" s="137">
        <f ca="1">'Kurzeme pārējie'!D9+'Latgale pārējie'!D9+'Rīga pārējie'!D9+'Vidzeme pārējie'!D9+'Zemgale pārējie'!D9</f>
        <v>31437</v>
      </c>
      <c r="E9" s="137">
        <f ca="1">'Kurzeme pārējie'!E9+'Latgale pārējie'!E9+'Rīga pārējie'!E9+'Vidzeme pārējie'!E9+'Zemgale pārējie'!E9</f>
        <v>1327</v>
      </c>
      <c r="F9" s="137">
        <f ca="1">'Kurzeme pārējie'!F9+'Latgale pārējie'!F9+'Rīga pārējie'!F9+'Vidzeme pārējie'!F9+'Zemgale pārējie'!F9</f>
        <v>750</v>
      </c>
      <c r="G9" s="119">
        <f ca="1">SUM(C9:F9)</f>
        <v>101976</v>
      </c>
      <c r="H9" s="137">
        <f ca="1">'Kurzeme pārējie'!H9+'Latgale pārējie'!H9+'Rīga pārējie'!H9+'Vidzeme pārējie'!H9+'Zemgale pārējie'!H9</f>
        <v>60499</v>
      </c>
      <c r="I9" s="137">
        <f ca="1">'Kurzeme pārējie'!I9+'Latgale pārējie'!I9+'Rīga pārējie'!I9+'Vidzeme pārējie'!I9+'Zemgale pārējie'!I9</f>
        <v>5122</v>
      </c>
      <c r="J9" s="137">
        <f ca="1">'Kurzeme pārējie'!J9+'Latgale pārējie'!J9+'Rīga pārējie'!J9+'Vidzeme pārējie'!J9+'Zemgale pārējie'!J9</f>
        <v>20075</v>
      </c>
      <c r="K9" s="119">
        <f t="shared" si="3"/>
        <v>85696</v>
      </c>
      <c r="L9" s="119">
        <f ca="1">G9+K9</f>
        <v>187672</v>
      </c>
      <c r="M9" s="137">
        <f ca="1">'Kurzeme pārējie'!M9+'Latgale pārējie'!M9+'Rīga pārējie'!M9+'Vidzeme pārējie'!M9+'Zemgale pārējie'!M9</f>
        <v>58282</v>
      </c>
      <c r="N9" s="118">
        <f>SUM(L9:M9)</f>
        <v>245954</v>
      </c>
      <c r="O9" s="7"/>
      <c r="P9" s="2"/>
    </row>
    <row r="10" spans="1:16" ht="15" customHeight="1">
      <c r="A10" s="142" t="s">
        <v>20</v>
      </c>
      <c r="B10" s="87" t="s">
        <v>16</v>
      </c>
      <c r="C10" s="75">
        <f ca="1">'Kurzeme pārējie'!C10+'Latgale pārējie'!C10+'Rīga pārējie'!C10+'Vidzeme pārējie'!C10+'Zemgale pārējie'!C10</f>
        <v>2451.3000000000006</v>
      </c>
      <c r="D10" s="75">
        <f ca="1">'Kurzeme pārējie'!D10+'Latgale pārējie'!D10+'Rīga pārējie'!D10+'Vidzeme pārējie'!D10+'Zemgale pārējie'!D10</f>
        <v>578.5200000000001</v>
      </c>
      <c r="E10" s="75">
        <f ca="1">'Kurzeme pārējie'!E10+'Latgale pārējie'!E10+'Rīga pārējie'!E10+'Vidzeme pārējie'!E10+'Zemgale pārējie'!E10</f>
        <v>0</v>
      </c>
      <c r="F10" s="75">
        <f ca="1">'Kurzeme pārējie'!F10+'Latgale pārējie'!F10+'Rīga pārējie'!F10+'Vidzeme pārējie'!F10+'Zemgale pārējie'!F10</f>
        <v>0</v>
      </c>
      <c r="G10" s="101">
        <f t="shared" si="2"/>
        <v>3029.8200000000006</v>
      </c>
      <c r="H10" s="75">
        <f ca="1">'Kurzeme pārējie'!H10+'Latgale pārējie'!H10+'Rīga pārējie'!H10+'Vidzeme pārējie'!H10+'Zemgale pārējie'!H10</f>
        <v>2052.39</v>
      </c>
      <c r="I10" s="75">
        <f ca="1">'Kurzeme pārējie'!I10+'Latgale pārējie'!I10+'Rīga pārējie'!I10+'Vidzeme pārējie'!I10+'Zemgale pārējie'!I10</f>
        <v>0</v>
      </c>
      <c r="J10" s="75">
        <f ca="1">'Kurzeme pārējie'!J10+'Latgale pārējie'!J10+'Rīga pārējie'!J10+'Vidzeme pārējie'!J10+'Zemgale pārējie'!J10</f>
        <v>0</v>
      </c>
      <c r="K10" s="101">
        <f t="shared" si="3"/>
        <v>2052.39</v>
      </c>
      <c r="L10" s="101">
        <f t="shared" si="4"/>
        <v>5082.2100000000009</v>
      </c>
      <c r="M10" s="75">
        <f ca="1">'Kurzeme pārējie'!M10+'Latgale pārējie'!M10+'Rīga pārējie'!M10+'Vidzeme pārējie'!M10+'Zemgale pārējie'!M10</f>
        <v>0</v>
      </c>
      <c r="N10" s="118">
        <f t="shared" si="5"/>
        <v>5082.2100000000009</v>
      </c>
      <c r="O10" s="7"/>
      <c r="P10" s="2"/>
    </row>
    <row r="11" spans="1:16" ht="13.5" customHeight="1">
      <c r="A11" s="142"/>
      <c r="B11" s="87" t="s">
        <v>17</v>
      </c>
      <c r="C11" s="137">
        <f ca="1">'Kurzeme pārējie'!C11+'Latgale pārējie'!C11+'Rīga pārējie'!C11+'Vidzeme pārējie'!C11+'Zemgale pārējie'!C11</f>
        <v>580090</v>
      </c>
      <c r="D11" s="137">
        <f ca="1">'Kurzeme pārējie'!D11+'Latgale pārējie'!D11+'Rīga pārējie'!D11+'Vidzeme pārējie'!D11+'Zemgale pārējie'!D11</f>
        <v>140201</v>
      </c>
      <c r="E11" s="137">
        <f ca="1">'Kurzeme pārējie'!E11+'Latgale pārējie'!E11+'Rīga pārējie'!E11+'Vidzeme pārējie'!E11+'Zemgale pārējie'!E11</f>
        <v>0</v>
      </c>
      <c r="F11" s="137">
        <f ca="1">'Kurzeme pārējie'!F11+'Latgale pārējie'!F11+'Rīga pārējie'!F11+'Vidzeme pārējie'!F11+'Zemgale pārējie'!F11</f>
        <v>0</v>
      </c>
      <c r="G11" s="119">
        <f t="shared" si="2"/>
        <v>720291</v>
      </c>
      <c r="H11" s="137">
        <f ca="1">'Kurzeme pārējie'!H11+'Latgale pārējie'!H11+'Rīga pārējie'!H11+'Vidzeme pārējie'!H11+'Zemgale pārējie'!H11</f>
        <v>417167</v>
      </c>
      <c r="I11" s="137">
        <f ca="1">'Kurzeme pārējie'!I11+'Latgale pārējie'!I11+'Rīga pārējie'!I11+'Vidzeme pārējie'!I11+'Zemgale pārējie'!I11</f>
        <v>0</v>
      </c>
      <c r="J11" s="137">
        <f ca="1">'Kurzeme pārējie'!J11+'Latgale pārējie'!J11+'Rīga pārējie'!J11+'Vidzeme pārējie'!J11+'Zemgale pārējie'!J11</f>
        <v>0</v>
      </c>
      <c r="K11" s="119">
        <f t="shared" si="3"/>
        <v>417167</v>
      </c>
      <c r="L11" s="119">
        <f t="shared" si="4"/>
        <v>1137458</v>
      </c>
      <c r="M11" s="137">
        <f ca="1">'Kurzeme pārējie'!M11+'Latgale pārējie'!M11+'Rīga pārējie'!M11+'Vidzeme pārējie'!M11+'Zemgale pārējie'!M11</f>
        <v>0</v>
      </c>
      <c r="N11" s="118">
        <f>SUM(L11:M11)</f>
        <v>1137458</v>
      </c>
      <c r="O11" s="2"/>
      <c r="P11" s="2"/>
    </row>
    <row r="12" spans="1:16" ht="16.5" customHeight="1">
      <c r="A12" s="138" t="s">
        <v>21</v>
      </c>
      <c r="B12" s="87" t="s">
        <v>16</v>
      </c>
      <c r="C12" s="75">
        <f ca="1">'Kurzeme pārējie'!C12+'Latgale pārējie'!C12+'Rīga pārējie'!C12+'Vidzeme pārējie'!C12+'Zemgale pārējie'!C12</f>
        <v>5164.0199999999995</v>
      </c>
      <c r="D12" s="75">
        <f ca="1">'Kurzeme pārējie'!D12+'Latgale pārējie'!D12+'Rīga pārējie'!D12+'Vidzeme pārējie'!D12+'Zemgale pārējie'!D12</f>
        <v>3135.7700000000013</v>
      </c>
      <c r="E12" s="75">
        <f ca="1">'Kurzeme pārējie'!E12+'Latgale pārējie'!E12+'Rīga pārējie'!E12+'Vidzeme pārējie'!E12+'Zemgale pārējie'!E12</f>
        <v>49.489999999999995</v>
      </c>
      <c r="F12" s="75">
        <f ca="1">'Kurzeme pārējie'!F12+'Latgale pārējie'!F12+'Rīga pārējie'!F12+'Vidzeme pārējie'!F12+'Zemgale pārējie'!F12</f>
        <v>48.6</v>
      </c>
      <c r="G12" s="79">
        <f t="shared" si="2"/>
        <v>8397.880000000001</v>
      </c>
      <c r="H12" s="75">
        <f ca="1">'Kurzeme pārējie'!H12+'Latgale pārējie'!H12+'Rīga pārējie'!H12+'Vidzeme pārējie'!H12+'Zemgale pārējie'!H12</f>
        <v>7128.91</v>
      </c>
      <c r="I12" s="75">
        <f ca="1">'Kurzeme pārējie'!I12+'Latgale pārējie'!I12+'Rīga pārējie'!I12+'Vidzeme pārējie'!I12+'Zemgale pārējie'!I12</f>
        <v>615.02</v>
      </c>
      <c r="J12" s="75">
        <f ca="1">'Kurzeme pārējie'!J12+'Latgale pārējie'!J12+'Rīga pārējie'!J12+'Vidzeme pārējie'!J12+'Zemgale pārējie'!J12</f>
        <v>586.67000000000019</v>
      </c>
      <c r="K12" s="79">
        <f t="shared" si="3"/>
        <v>8330.6</v>
      </c>
      <c r="L12" s="79">
        <f ca="1">G12+K12</f>
        <v>16728.480000000003</v>
      </c>
      <c r="M12" s="75">
        <f ca="1">'Kurzeme pārējie'!M12+'Latgale pārējie'!M12+'Rīga pārējie'!M12+'Vidzeme pārējie'!M12+'Zemgale pārējie'!M12</f>
        <v>974.75000000000034</v>
      </c>
      <c r="N12" s="80">
        <f>SUM(L12:M12)</f>
        <v>17703.230000000003</v>
      </c>
      <c r="O12" s="2"/>
      <c r="P12" s="2"/>
    </row>
    <row r="13" spans="1:16" ht="17.25" customHeight="1">
      <c r="A13" s="3" t="s">
        <v>22</v>
      </c>
      <c r="B13" s="87" t="s">
        <v>17</v>
      </c>
      <c r="C13" s="137">
        <f ca="1">'Kurzeme pārējie'!C13+'Latgale pārējie'!C13+'Rīga pārējie'!C13+'Vidzeme pārējie'!C13+'Zemgale pārējie'!C13</f>
        <v>177376</v>
      </c>
      <c r="D13" s="137">
        <f ca="1">'Kurzeme pārējie'!D13+'Latgale pārējie'!D13+'Rīga pārējie'!D13+'Vidzeme pārējie'!D13+'Zemgale pārējie'!D13</f>
        <v>105831</v>
      </c>
      <c r="E13" s="137">
        <f ca="1">'Kurzeme pārējie'!E13+'Latgale pārējie'!E13+'Rīga pārējie'!E13+'Vidzeme pārējie'!E13+'Zemgale pārējie'!E13</f>
        <v>1828</v>
      </c>
      <c r="F13" s="137">
        <f ca="1">'Kurzeme pārējie'!F13+'Latgale pārējie'!F13+'Rīga pārējie'!F13+'Vidzeme pārējie'!F13+'Zemgale pārējie'!F13</f>
        <v>1245</v>
      </c>
      <c r="G13" s="81">
        <f t="shared" si="2"/>
        <v>286280</v>
      </c>
      <c r="H13" s="137">
        <f ca="1">'Kurzeme pārējie'!H13+'Latgale pārējie'!H13+'Rīga pārējie'!H13+'Vidzeme pārējie'!H13+'Zemgale pārējie'!H13</f>
        <v>200054</v>
      </c>
      <c r="I13" s="137">
        <f ca="1">'Kurzeme pārējie'!I13+'Latgale pārējie'!I13+'Rīga pārējie'!I13+'Vidzeme pārējie'!I13+'Zemgale pārējie'!I13</f>
        <v>18503</v>
      </c>
      <c r="J13" s="137">
        <f ca="1">'Kurzeme pārējie'!J13+'Latgale pārējie'!J13+'Rīga pārējie'!J13+'Vidzeme pārējie'!J13+'Zemgale pārējie'!J13</f>
        <v>15113</v>
      </c>
      <c r="K13" s="81">
        <f t="shared" si="3"/>
        <v>233670</v>
      </c>
      <c r="L13" s="81">
        <f t="shared" si="4"/>
        <v>519950</v>
      </c>
      <c r="M13" s="137">
        <f ca="1">'Kurzeme pārējie'!M13+'Latgale pārējie'!M13+'Rīga pārējie'!M13+'Vidzeme pārējie'!M13+'Zemgale pārējie'!M13</f>
        <v>25386</v>
      </c>
      <c r="N13" s="80">
        <f t="shared" si="5"/>
        <v>545336</v>
      </c>
      <c r="O13" s="2"/>
      <c r="P13" s="2"/>
    </row>
    <row r="14" spans="1:16" ht="13.5" customHeight="1">
      <c r="A14" s="169" t="s">
        <v>23</v>
      </c>
      <c r="B14" s="87" t="s">
        <v>16</v>
      </c>
      <c r="C14" s="75">
        <f ca="1">'Kurzeme pārējie'!C14+'Latgale pārējie'!C14+'Rīga pārējie'!C14+'Vidzeme pārējie'!C14+'Zemgale pārējie'!C14</f>
        <v>99.430000000000021</v>
      </c>
      <c r="D14" s="75">
        <f ca="1">'Kurzeme pārējie'!D14+'Latgale pārējie'!D14+'Rīga pārējie'!D14+'Vidzeme pārējie'!D14+'Zemgale pārējie'!D14</f>
        <v>130.81</v>
      </c>
      <c r="E14" s="75">
        <f ca="1">'Kurzeme pārējie'!E14+'Latgale pārējie'!E14+'Rīga pārējie'!E14+'Vidzeme pārējie'!E14+'Zemgale pārējie'!E14</f>
        <v>0</v>
      </c>
      <c r="F14" s="75">
        <f ca="1">'Kurzeme pārējie'!F14+'Latgale pārējie'!F14+'Rīga pārējie'!F14+'Vidzeme pārējie'!F14+'Zemgale pārējie'!F14</f>
        <v>24.81</v>
      </c>
      <c r="G14" s="79">
        <f t="shared" si="2"/>
        <v>255.05</v>
      </c>
      <c r="H14" s="75">
        <f ca="1">'Kurzeme pārējie'!H14+'Latgale pārējie'!H14+'Rīga pārējie'!H14+'Vidzeme pārējie'!H14+'Zemgale pārējie'!H14</f>
        <v>177.53</v>
      </c>
      <c r="I14" s="75">
        <f ca="1">'Kurzeme pārējie'!I14+'Latgale pārējie'!I14+'Rīga pārējie'!I14+'Vidzeme pārējie'!I14+'Zemgale pārējie'!I14</f>
        <v>13.620000000000001</v>
      </c>
      <c r="J14" s="75">
        <f ca="1">'Kurzeme pārējie'!J14+'Latgale pārējie'!J14+'Rīga pārējie'!J14+'Vidzeme pārējie'!J14+'Zemgale pārējie'!J14</f>
        <v>35.940000000000005</v>
      </c>
      <c r="K14" s="79">
        <f t="shared" si="3"/>
        <v>227.09</v>
      </c>
      <c r="L14" s="79">
        <f t="shared" si="4"/>
        <v>482.14</v>
      </c>
      <c r="M14" s="75">
        <f ca="1">'Kurzeme pārējie'!M14+'Latgale pārējie'!M14+'Rīga pārējie'!M14+'Vidzeme pārējie'!M14+'Zemgale pārējie'!M14</f>
        <v>5.84</v>
      </c>
      <c r="N14" s="80">
        <f t="shared" si="5"/>
        <v>487.97999999999996</v>
      </c>
      <c r="O14" s="2"/>
    </row>
    <row r="15" spans="1:16" ht="13.5" customHeight="1">
      <c r="A15" s="169"/>
      <c r="B15" s="87" t="s">
        <v>17</v>
      </c>
      <c r="C15" s="137">
        <f ca="1">'Kurzeme pārējie'!C15+'Latgale pārējie'!C15+'Rīga pārējie'!C15+'Vidzeme pārējie'!C15+'Zemgale pārējie'!C15</f>
        <v>12701</v>
      </c>
      <c r="D15" s="137">
        <f ca="1">'Kurzeme pārējie'!D15+'Latgale pārējie'!D15+'Rīga pārējie'!D15+'Vidzeme pārējie'!D15+'Zemgale pārējie'!D15</f>
        <v>22647</v>
      </c>
      <c r="E15" s="137">
        <f ca="1">'Kurzeme pārējie'!E15+'Latgale pārējie'!E15+'Rīga pārējie'!E15+'Vidzeme pārējie'!E15+'Zemgale pārējie'!E15</f>
        <v>0</v>
      </c>
      <c r="F15" s="137">
        <f ca="1">'Kurzeme pārējie'!F15+'Latgale pārējie'!F15+'Rīga pārējie'!F15+'Vidzeme pārējie'!F15+'Zemgale pārējie'!F15</f>
        <v>3124</v>
      </c>
      <c r="G15" s="81">
        <f t="shared" si="2"/>
        <v>38472</v>
      </c>
      <c r="H15" s="137">
        <f ca="1">'Kurzeme pārējie'!H15+'Latgale pārējie'!H15+'Rīga pārējie'!H15+'Vidzeme pārējie'!H15+'Zemgale pārējie'!H15</f>
        <v>19367</v>
      </c>
      <c r="I15" s="137">
        <f ca="1">'Kurzeme pārējie'!I15+'Latgale pārējie'!I15+'Rīga pārējie'!I15+'Vidzeme pārējie'!I15+'Zemgale pārējie'!I15</f>
        <v>1042</v>
      </c>
      <c r="J15" s="137">
        <f ca="1">'Kurzeme pārējie'!J15+'Latgale pārējie'!J15+'Rīga pārējie'!J15+'Vidzeme pārējie'!J15+'Zemgale pārējie'!J15</f>
        <v>4932</v>
      </c>
      <c r="K15" s="81">
        <f t="shared" si="3"/>
        <v>25341</v>
      </c>
      <c r="L15" s="81">
        <f t="shared" si="4"/>
        <v>63813</v>
      </c>
      <c r="M15" s="137">
        <f ca="1">'Kurzeme pārējie'!M15+'Latgale pārējie'!M15+'Rīga pārējie'!M15+'Vidzeme pārējie'!M15+'Zemgale pārējie'!M15</f>
        <v>960</v>
      </c>
      <c r="N15" s="80">
        <f t="shared" si="5"/>
        <v>64773</v>
      </c>
      <c r="O15" s="2"/>
    </row>
    <row r="16" spans="1:16" ht="13.5" customHeight="1">
      <c r="A16" s="169" t="s">
        <v>24</v>
      </c>
      <c r="B16" s="87" t="s">
        <v>16</v>
      </c>
      <c r="C16" s="75">
        <f ca="1">'Kurzeme pārējie'!C16+'Latgale pārējie'!C16+'Rīga pārējie'!C16+'Vidzeme pārējie'!C16+'Zemgale pārējie'!C16</f>
        <v>3343.8700000000013</v>
      </c>
      <c r="D16" s="75">
        <f ca="1">'Kurzeme pārējie'!D16+'Latgale pārējie'!D16+'Rīga pārējie'!D16+'Vidzeme pārējie'!D16+'Zemgale pārējie'!D16</f>
        <v>1612.18</v>
      </c>
      <c r="E16" s="75">
        <f ca="1">'Kurzeme pārējie'!E16+'Latgale pārējie'!E16+'Rīga pārējie'!E16+'Vidzeme pārējie'!E16+'Zemgale pārējie'!E16</f>
        <v>61.29</v>
      </c>
      <c r="F16" s="75">
        <f ca="1">'Kurzeme pārējie'!F16+'Latgale pārējie'!F16+'Rīga pārējie'!F16+'Vidzeme pārējie'!F16+'Zemgale pārējie'!F16</f>
        <v>185.25</v>
      </c>
      <c r="G16" s="79">
        <f t="shared" si="2"/>
        <v>5202.5900000000011</v>
      </c>
      <c r="H16" s="75">
        <f ca="1">'Kurzeme pārējie'!H16+'Latgale pārējie'!H16+'Rīga pārējie'!H16+'Vidzeme pārējie'!H16+'Zemgale pārējie'!H16</f>
        <v>2087.3500000000004</v>
      </c>
      <c r="I16" s="75">
        <f ca="1">'Kurzeme pārējie'!I16+'Latgale pārējie'!I16+'Rīga pārējie'!I16+'Vidzeme pārējie'!I16+'Zemgale pārējie'!I16</f>
        <v>204.8</v>
      </c>
      <c r="J16" s="75">
        <f ca="1">'Kurzeme pārējie'!J16+'Latgale pārējie'!J16+'Rīga pārējie'!J16+'Vidzeme pārējie'!J16+'Zemgale pārējie'!J16</f>
        <v>292.09999999999991</v>
      </c>
      <c r="K16" s="79">
        <f t="shared" si="3"/>
        <v>2584.2500000000005</v>
      </c>
      <c r="L16" s="79">
        <f t="shared" si="4"/>
        <v>7786.840000000002</v>
      </c>
      <c r="M16" s="75">
        <f ca="1">'Kurzeme pārējie'!M16+'Latgale pārējie'!M16+'Rīga pārējie'!M16+'Vidzeme pārējie'!M16+'Zemgale pārējie'!M16</f>
        <v>457.48999999999995</v>
      </c>
      <c r="N16" s="80">
        <f t="shared" si="5"/>
        <v>8244.3300000000017</v>
      </c>
      <c r="O16" s="2"/>
    </row>
    <row r="17" spans="1:16" ht="13.5" customHeight="1">
      <c r="A17" s="169"/>
      <c r="B17" s="87" t="s">
        <v>17</v>
      </c>
      <c r="C17" s="137">
        <f ca="1">'Kurzeme pārējie'!C17+'Latgale pārējie'!C17+'Rīga pārējie'!C17+'Vidzeme pārējie'!C17+'Zemgale pārējie'!C17</f>
        <v>48919</v>
      </c>
      <c r="D17" s="137">
        <f ca="1">'Kurzeme pārējie'!D17+'Latgale pārējie'!D17+'Rīga pārējie'!D17+'Vidzeme pārējie'!D17+'Zemgale pārējie'!D17</f>
        <v>33277</v>
      </c>
      <c r="E17" s="137">
        <f ca="1">'Kurzeme pārējie'!E17+'Latgale pārējie'!E17+'Rīga pārējie'!E17+'Vidzeme pārējie'!E17+'Zemgale pārējie'!E17</f>
        <v>743</v>
      </c>
      <c r="F17" s="137">
        <f ca="1">'Kurzeme pārējie'!F17+'Latgale pārējie'!F17+'Rīga pārējie'!F17+'Vidzeme pārējie'!F17+'Zemgale pārējie'!F17</f>
        <v>4221</v>
      </c>
      <c r="G17" s="81">
        <f t="shared" si="2"/>
        <v>87160</v>
      </c>
      <c r="H17" s="137">
        <f ca="1">'Kurzeme pārējie'!H17+'Latgale pārējie'!H17+'Rīga pārējie'!H17+'Vidzeme pārējie'!H17+'Zemgale pārējie'!H17</f>
        <v>35566</v>
      </c>
      <c r="I17" s="137">
        <f ca="1">'Kurzeme pārējie'!I17+'Latgale pārējie'!I17+'Rīga pārējie'!I17+'Vidzeme pārējie'!I17+'Zemgale pārējie'!I17</f>
        <v>2161</v>
      </c>
      <c r="J17" s="137">
        <f ca="1">'Kurzeme pārējie'!J17+'Latgale pārējie'!J17+'Rīga pārējie'!J17+'Vidzeme pārējie'!J17+'Zemgale pārējie'!J17</f>
        <v>3628</v>
      </c>
      <c r="K17" s="81">
        <f t="shared" si="3"/>
        <v>41355</v>
      </c>
      <c r="L17" s="81">
        <f t="shared" si="4"/>
        <v>128515</v>
      </c>
      <c r="M17" s="137">
        <f ca="1">'Kurzeme pārējie'!M17+'Latgale pārējie'!M17+'Rīga pārējie'!M17+'Vidzeme pārējie'!M17+'Zemgale pārējie'!M17</f>
        <v>6580</v>
      </c>
      <c r="N17" s="80">
        <f>SUM(L17:M17)</f>
        <v>135095</v>
      </c>
      <c r="O17" s="2"/>
    </row>
    <row r="18" spans="1:16" ht="13.5" customHeight="1">
      <c r="A18" s="143" t="s">
        <v>25</v>
      </c>
      <c r="B18" s="87" t="s">
        <v>16</v>
      </c>
      <c r="C18" s="75">
        <f ca="1">'Kurzeme pārējie'!C18+'Latgale pārējie'!C18+'Rīga pārējie'!C18+'Vidzeme pārējie'!C18+'Zemgale pārējie'!C18</f>
        <v>15.589999999999998</v>
      </c>
      <c r="D18" s="75">
        <f ca="1">'Kurzeme pārējie'!D18+'Latgale pārējie'!D18+'Rīga pārējie'!D18+'Vidzeme pārējie'!D18+'Zemgale pārējie'!D18</f>
        <v>19.21</v>
      </c>
      <c r="E18" s="75">
        <f ca="1">'Kurzeme pārējie'!E18+'Latgale pārējie'!E18+'Rīga pārējie'!E18+'Vidzeme pārējie'!E18+'Zemgale pārējie'!E18</f>
        <v>0</v>
      </c>
      <c r="F18" s="75">
        <f ca="1">'Kurzeme pārējie'!F18+'Latgale pārējie'!F18+'Rīga pārējie'!F18+'Vidzeme pārējie'!F18+'Zemgale pārējie'!F18</f>
        <v>0</v>
      </c>
      <c r="G18" s="79">
        <f t="shared" si="2"/>
        <v>34.799999999999997</v>
      </c>
      <c r="H18" s="75">
        <f ca="1">'Kurzeme pārējie'!H18+'Latgale pārējie'!H18+'Rīga pārējie'!H18+'Vidzeme pārējie'!H18+'Zemgale pārējie'!H18</f>
        <v>14.97</v>
      </c>
      <c r="I18" s="75">
        <f ca="1">'Kurzeme pārējie'!I18+'Latgale pārējie'!I18+'Rīga pārējie'!I18+'Vidzeme pārējie'!I18+'Zemgale pārējie'!I18</f>
        <v>0.67</v>
      </c>
      <c r="J18" s="75">
        <f ca="1">'Kurzeme pārējie'!J18+'Latgale pārējie'!J18+'Rīga pārējie'!J18+'Vidzeme pārējie'!J18+'Zemgale pārējie'!J18</f>
        <v>0</v>
      </c>
      <c r="K18" s="79">
        <f t="shared" si="3"/>
        <v>15.64</v>
      </c>
      <c r="L18" s="79">
        <f t="shared" si="4"/>
        <v>50.44</v>
      </c>
      <c r="M18" s="75">
        <f ca="1">'Kurzeme pārējie'!M18+'Latgale pārējie'!M18+'Rīga pārējie'!M18+'Vidzeme pārējie'!M18+'Zemgale pārējie'!M18</f>
        <v>0.5</v>
      </c>
      <c r="N18" s="80">
        <f t="shared" si="5"/>
        <v>50.94</v>
      </c>
      <c r="O18" s="2"/>
    </row>
    <row r="19" spans="1:16" ht="13.5" customHeight="1">
      <c r="A19" s="143"/>
      <c r="B19" s="87" t="s">
        <v>17</v>
      </c>
      <c r="C19" s="75">
        <f ca="1">'Kurzeme pārējie'!C19+'Latgale pārējie'!C19+'Rīga pārējie'!C19+'Vidzeme pārējie'!C19+'Zemgale pārējie'!C19</f>
        <v>3074</v>
      </c>
      <c r="D19" s="75">
        <f ca="1">'Kurzeme pārējie'!D19+'Latgale pārējie'!D19+'Rīga pārējie'!D19+'Vidzeme pārējie'!D19+'Zemgale pārējie'!D19</f>
        <v>3846</v>
      </c>
      <c r="E19" s="75">
        <f ca="1">'Kurzeme pārējie'!E19+'Latgale pārējie'!E19+'Rīga pārējie'!E19+'Vidzeme pārējie'!E19+'Zemgale pārējie'!E19</f>
        <v>0</v>
      </c>
      <c r="F19" s="75">
        <f ca="1">'Kurzeme pārējie'!F19+'Latgale pārējie'!F19+'Rīga pārējie'!F19+'Vidzeme pārējie'!F19+'Zemgale pārējie'!F19</f>
        <v>0</v>
      </c>
      <c r="G19" s="79">
        <f t="shared" si="2"/>
        <v>6920</v>
      </c>
      <c r="H19" s="75">
        <f ca="1">'Kurzeme pārējie'!H19+'Latgale pārējie'!H19+'Rīga pārējie'!H19+'Vidzeme pārējie'!H19+'Zemgale pārējie'!H19</f>
        <v>2318</v>
      </c>
      <c r="I19" s="75">
        <f ca="1">'Kurzeme pārējie'!I19+'Latgale pārējie'!I19+'Rīga pārējie'!I19+'Vidzeme pārējie'!I19+'Zemgale pārējie'!I19</f>
        <v>42</v>
      </c>
      <c r="J19" s="75">
        <f ca="1">'Kurzeme pārējie'!J19+'Latgale pārējie'!J19+'Rīga pārējie'!J19+'Vidzeme pārējie'!J19+'Zemgale pārējie'!J19</f>
        <v>0</v>
      </c>
      <c r="K19" s="79">
        <f t="shared" si="3"/>
        <v>2360</v>
      </c>
      <c r="L19" s="79">
        <f t="shared" si="4"/>
        <v>9280</v>
      </c>
      <c r="M19" s="75">
        <f ca="1">'Kurzeme pārējie'!M19+'Latgale pārējie'!M19+'Rīga pārējie'!M19+'Vidzeme pārējie'!M19+'Zemgale pārējie'!M19</f>
        <v>114</v>
      </c>
      <c r="N19" s="80">
        <f t="shared" si="5"/>
        <v>9394</v>
      </c>
      <c r="O19" s="2"/>
    </row>
    <row r="20" spans="1:16" ht="13.5" customHeight="1">
      <c r="A20" s="143" t="s">
        <v>26</v>
      </c>
      <c r="B20" s="87" t="s">
        <v>16</v>
      </c>
      <c r="C20" s="75">
        <f ca="1">'Kurzeme pārējie'!C20+'Latgale pārējie'!C20+'Rīga pārējie'!C20+'Vidzeme pārējie'!C20+'Zemgale pārējie'!C20</f>
        <v>0</v>
      </c>
      <c r="D20" s="75">
        <f ca="1">'Kurzeme pārējie'!D20+'Latgale pārējie'!D20+'Rīga pārējie'!D20+'Vidzeme pārējie'!D20+'Zemgale pārējie'!D20</f>
        <v>0</v>
      </c>
      <c r="E20" s="75">
        <f ca="1">'Kurzeme pārējie'!E20+'Latgale pārējie'!E20+'Rīga pārējie'!E20+'Vidzeme pārējie'!E20+'Zemgale pārējie'!E20</f>
        <v>0</v>
      </c>
      <c r="F20" s="75">
        <f ca="1">'Kurzeme pārējie'!F20+'Latgale pārējie'!F20+'Rīga pārējie'!F20+'Vidzeme pārējie'!F20+'Zemgale pārējie'!F20</f>
        <v>0</v>
      </c>
      <c r="G20" s="79">
        <f t="shared" si="2"/>
        <v>0</v>
      </c>
      <c r="H20" s="75">
        <f ca="1">'Kurzeme pārējie'!H20+'Latgale pārējie'!H20+'Rīga pārējie'!H20+'Vidzeme pārējie'!H20+'Zemgale pārējie'!H20</f>
        <v>1.51</v>
      </c>
      <c r="I20" s="75">
        <f ca="1">'Kurzeme pārējie'!I20+'Latgale pārējie'!I20+'Rīga pārējie'!I20+'Vidzeme pārējie'!I20+'Zemgale pārējie'!I20</f>
        <v>0</v>
      </c>
      <c r="J20" s="75">
        <f ca="1">'Kurzeme pārējie'!J20+'Latgale pārējie'!J20+'Rīga pārējie'!J20+'Vidzeme pārējie'!J20+'Zemgale pārējie'!J20</f>
        <v>1.98</v>
      </c>
      <c r="K20" s="79">
        <f t="shared" si="3"/>
        <v>3.49</v>
      </c>
      <c r="L20" s="79">
        <f t="shared" si="4"/>
        <v>3.49</v>
      </c>
      <c r="M20" s="75">
        <f ca="1">'Kurzeme pārējie'!M20+'Latgale pārējie'!M20+'Rīga pārējie'!M20+'Vidzeme pārējie'!M20+'Zemgale pārējie'!M20</f>
        <v>0</v>
      </c>
      <c r="N20" s="80">
        <f t="shared" si="5"/>
        <v>3.49</v>
      </c>
      <c r="O20" s="2"/>
    </row>
    <row r="21" spans="1:16" ht="13.5" customHeight="1">
      <c r="A21" s="143"/>
      <c r="B21" s="87" t="s">
        <v>17</v>
      </c>
      <c r="C21" s="75">
        <f ca="1">'Kurzeme pārējie'!C21+'Latgale pārējie'!C21+'Rīga pārējie'!C21+'Vidzeme pārējie'!C21+'Zemgale pārējie'!C21</f>
        <v>0</v>
      </c>
      <c r="D21" s="75">
        <f ca="1">'Kurzeme pārējie'!D21+'Latgale pārējie'!D21+'Rīga pārējie'!D21+'Vidzeme pārējie'!D21+'Zemgale pārējie'!D21</f>
        <v>0</v>
      </c>
      <c r="E21" s="75">
        <f ca="1">'Kurzeme pārējie'!E21+'Latgale pārējie'!E21+'Rīga pārējie'!E21+'Vidzeme pārējie'!E21+'Zemgale pārējie'!E21</f>
        <v>0</v>
      </c>
      <c r="F21" s="75">
        <f ca="1">'Kurzeme pārējie'!F21+'Latgale pārējie'!F21+'Rīga pārējie'!F21+'Vidzeme pārējie'!F21+'Zemgale pārējie'!F21</f>
        <v>0</v>
      </c>
      <c r="G21" s="79">
        <f t="shared" si="2"/>
        <v>0</v>
      </c>
      <c r="H21" s="75">
        <f ca="1">'Kurzeme pārējie'!H21+'Latgale pārējie'!H21+'Rīga pārējie'!H21+'Vidzeme pārējie'!H21+'Zemgale pārējie'!H21</f>
        <v>13</v>
      </c>
      <c r="I21" s="75">
        <f ca="1">'Kurzeme pārējie'!I21+'Latgale pārējie'!I21+'Rīga pārējie'!I21+'Vidzeme pārējie'!I21+'Zemgale pārējie'!I21</f>
        <v>0</v>
      </c>
      <c r="J21" s="75">
        <f ca="1">'Kurzeme pārējie'!J21+'Latgale pārējie'!J21+'Rīga pārējie'!J21+'Vidzeme pārējie'!J21+'Zemgale pārējie'!J21</f>
        <v>50</v>
      </c>
      <c r="K21" s="79">
        <f t="shared" si="3"/>
        <v>63</v>
      </c>
      <c r="L21" s="79">
        <f t="shared" si="4"/>
        <v>63</v>
      </c>
      <c r="M21" s="75">
        <f ca="1">'Kurzeme pārējie'!M21+'Latgale pārējie'!M21+'Rīga pārējie'!M21+'Vidzeme pārējie'!M21+'Zemgale pārējie'!M21</f>
        <v>0</v>
      </c>
      <c r="N21" s="80">
        <f t="shared" si="5"/>
        <v>63</v>
      </c>
      <c r="O21" s="2"/>
    </row>
    <row r="22" spans="1:16" ht="13.5" customHeight="1">
      <c r="A22" s="138" t="s">
        <v>27</v>
      </c>
      <c r="B22" s="87" t="s">
        <v>16</v>
      </c>
      <c r="C22" s="75">
        <f ca="1">'Kurzeme pārējie'!C22+'Latgale pārējie'!C22+'Rīga pārējie'!C22+'Vidzeme pārējie'!C22+'Zemgale pārējie'!C22</f>
        <v>1.6500000000000001</v>
      </c>
      <c r="D22" s="75">
        <f ca="1">'Kurzeme pārējie'!D22+'Latgale pārējie'!D22+'Rīga pārējie'!D22+'Vidzeme pārējie'!D22+'Zemgale pārējie'!D22</f>
        <v>0.29000000000000004</v>
      </c>
      <c r="E22" s="75">
        <f ca="1">'Kurzeme pārējie'!E22+'Latgale pārējie'!E22+'Rīga pārējie'!E22+'Vidzeme pārējie'!E22+'Zemgale pārējie'!E22</f>
        <v>0</v>
      </c>
      <c r="F22" s="75">
        <f ca="1">'Kurzeme pārējie'!F22+'Latgale pārējie'!F22+'Rīga pārējie'!F22+'Vidzeme pārējie'!F22+'Zemgale pārējie'!F22</f>
        <v>0</v>
      </c>
      <c r="G22" s="79">
        <f t="shared" si="2"/>
        <v>1.9400000000000002</v>
      </c>
      <c r="H22" s="75">
        <f ca="1">'Kurzeme pārējie'!H22+'Latgale pārējie'!H22+'Rīga pārējie'!H22+'Vidzeme pārējie'!H22+'Zemgale pārējie'!H22</f>
        <v>2.7199999999999998</v>
      </c>
      <c r="I22" s="75">
        <f ca="1">'Kurzeme pārējie'!I22+'Latgale pārējie'!I22+'Rīga pārējie'!I22+'Vidzeme pārējie'!I22+'Zemgale pārējie'!I22</f>
        <v>0</v>
      </c>
      <c r="J22" s="75">
        <f ca="1">'Kurzeme pārējie'!J22+'Latgale pārējie'!J22+'Rīga pārējie'!J22+'Vidzeme pārējie'!J22+'Zemgale pārējie'!J22</f>
        <v>0.05</v>
      </c>
      <c r="K22" s="79">
        <f t="shared" si="3"/>
        <v>2.7699999999999996</v>
      </c>
      <c r="L22" s="79">
        <f t="shared" si="4"/>
        <v>4.71</v>
      </c>
      <c r="M22" s="75">
        <f ca="1">'Kurzeme pārējie'!M22+'Latgale pārējie'!M22+'Rīga pārējie'!M22+'Vidzeme pārējie'!M22+'Zemgale pārējie'!M22</f>
        <v>0.23</v>
      </c>
      <c r="N22" s="80">
        <f t="shared" si="5"/>
        <v>4.9400000000000004</v>
      </c>
      <c r="O22" s="2"/>
    </row>
    <row r="23" spans="1:16" ht="13.5" customHeight="1">
      <c r="A23" s="65"/>
      <c r="B23" s="87" t="s">
        <v>17</v>
      </c>
      <c r="C23" s="75">
        <f ca="1">'Kurzeme pārējie'!C23+'Latgale pārējie'!C23+'Rīga pārējie'!C23+'Vidzeme pārējie'!C23+'Zemgale pārējie'!C23</f>
        <v>307</v>
      </c>
      <c r="D23" s="75">
        <f ca="1">'Kurzeme pārējie'!D23+'Latgale pārējie'!D23+'Rīga pārējie'!D23+'Vidzeme pārējie'!D23+'Zemgale pārējie'!D23</f>
        <v>30</v>
      </c>
      <c r="E23" s="75">
        <f ca="1">'Kurzeme pārējie'!E23+'Latgale pārējie'!E23+'Rīga pārējie'!E23+'Vidzeme pārējie'!E23+'Zemgale pārējie'!E23</f>
        <v>0</v>
      </c>
      <c r="F23" s="75">
        <f ca="1">'Kurzeme pārējie'!F23+'Latgale pārējie'!F23+'Rīga pārējie'!F23+'Vidzeme pārējie'!F23+'Zemgale pārējie'!F23</f>
        <v>0</v>
      </c>
      <c r="G23" s="79">
        <f t="shared" si="2"/>
        <v>337</v>
      </c>
      <c r="H23" s="75">
        <f ca="1">'Kurzeme pārējie'!H23+'Latgale pārējie'!H23+'Rīga pārējie'!H23+'Vidzeme pārējie'!H23+'Zemgale pārējie'!H23</f>
        <v>305</v>
      </c>
      <c r="I23" s="75">
        <f ca="1">'Kurzeme pārējie'!I23+'Latgale pārējie'!I23+'Rīga pārējie'!I23+'Vidzeme pārējie'!I23+'Zemgale pārējie'!I23</f>
        <v>0</v>
      </c>
      <c r="J23" s="75">
        <f ca="1">'Kurzeme pārējie'!J23+'Latgale pārējie'!J23+'Rīga pārējie'!J23+'Vidzeme pārējie'!J23+'Zemgale pārējie'!J23</f>
        <v>19</v>
      </c>
      <c r="K23" s="79">
        <f t="shared" si="3"/>
        <v>324</v>
      </c>
      <c r="L23" s="79">
        <f t="shared" si="4"/>
        <v>661</v>
      </c>
      <c r="M23" s="75">
        <f ca="1">'Kurzeme pārējie'!M23+'Latgale pārējie'!M23+'Rīga pārējie'!M23+'Vidzeme pārējie'!M23+'Zemgale pārējie'!M23</f>
        <v>1</v>
      </c>
      <c r="N23" s="80">
        <f t="shared" si="5"/>
        <v>662</v>
      </c>
      <c r="O23" s="2"/>
    </row>
    <row r="24" spans="1:16" ht="13.5" customHeight="1">
      <c r="A24" s="169" t="s">
        <v>28</v>
      </c>
      <c r="B24" s="87" t="s">
        <v>16</v>
      </c>
      <c r="C24" s="75">
        <f ca="1">'Kurzeme pārējie'!C24+'Latgale pārējie'!C24+'Rīga pārējie'!C24+'Vidzeme pārējie'!C24+'Zemgale pārējie'!C24</f>
        <v>677.47</v>
      </c>
      <c r="D24" s="75">
        <f ca="1">'Kurzeme pārējie'!D24+'Latgale pārējie'!D24+'Rīga pārējie'!D24+'Vidzeme pārējie'!D24+'Zemgale pārējie'!D24</f>
        <v>154.57999999999998</v>
      </c>
      <c r="E24" s="75">
        <f ca="1">'Kurzeme pārējie'!E24+'Latgale pārējie'!E24+'Rīga pārējie'!E24+'Vidzeme pārējie'!E24+'Zemgale pārējie'!E24</f>
        <v>0</v>
      </c>
      <c r="F24" s="75">
        <f ca="1">'Kurzeme pārējie'!F24+'Latgale pārējie'!F24+'Rīga pārējie'!F24+'Vidzeme pārējie'!F24+'Zemgale pārējie'!F24</f>
        <v>2.84</v>
      </c>
      <c r="G24" s="79">
        <f t="shared" si="2"/>
        <v>834.89</v>
      </c>
      <c r="H24" s="75">
        <f ca="1">'Kurzeme pārējie'!H24+'Latgale pārējie'!H24+'Rīga pārējie'!H24+'Vidzeme pārējie'!H24+'Zemgale pārējie'!H24</f>
        <v>235.07</v>
      </c>
      <c r="I24" s="75">
        <f ca="1">'Kurzeme pārējie'!I24+'Latgale pārējie'!I24+'Rīga pārējie'!I24+'Vidzeme pārējie'!I24+'Zemgale pārējie'!I24</f>
        <v>10.670000000000002</v>
      </c>
      <c r="J24" s="75">
        <f ca="1">'Kurzeme pārējie'!J24+'Latgale pārējie'!J24+'Rīga pārējie'!J24+'Vidzeme pārējie'!J24+'Zemgale pārējie'!J24</f>
        <v>7.6400000000000006</v>
      </c>
      <c r="K24" s="79">
        <f t="shared" si="3"/>
        <v>253.38</v>
      </c>
      <c r="L24" s="79">
        <f t="shared" si="4"/>
        <v>1088.27</v>
      </c>
      <c r="M24" s="75">
        <f ca="1">'Kurzeme pārējie'!M24+'Latgale pārējie'!M24+'Rīga pārējie'!M24+'Vidzeme pārējie'!M24+'Zemgale pārējie'!M24</f>
        <v>9.18</v>
      </c>
      <c r="N24" s="80">
        <f t="shared" si="5"/>
        <v>1097.45</v>
      </c>
      <c r="O24" s="2"/>
    </row>
    <row r="25" spans="1:16" ht="13.5" customHeight="1">
      <c r="A25" s="169"/>
      <c r="B25" s="87" t="s">
        <v>17</v>
      </c>
      <c r="C25" s="137">
        <f ca="1">'Kurzeme pārējie'!C25+'Latgale pārējie'!C25+'Rīga pārējie'!C25+'Vidzeme pārējie'!C25+'Zemgale pārējie'!C25</f>
        <v>1997</v>
      </c>
      <c r="D25" s="137">
        <f ca="1">'Kurzeme pārējie'!D25+'Latgale pārējie'!D25+'Rīga pārējie'!D25+'Vidzeme pārējie'!D25+'Zemgale pārējie'!D25</f>
        <v>232</v>
      </c>
      <c r="E25" s="137">
        <f ca="1">'Kurzeme pārējie'!E25+'Latgale pārējie'!E25+'Rīga pārējie'!E25+'Vidzeme pārējie'!E25+'Zemgale pārējie'!E25</f>
        <v>0</v>
      </c>
      <c r="F25" s="137">
        <f ca="1">'Kurzeme pārējie'!F25+'Latgale pārējie'!F25+'Rīga pārējie'!F25+'Vidzeme pārējie'!F25+'Zemgale pārējie'!F25</f>
        <v>13</v>
      </c>
      <c r="G25" s="81">
        <f t="shared" si="2"/>
        <v>2242</v>
      </c>
      <c r="H25" s="137">
        <f ca="1">'Kurzeme pārējie'!H25+'Latgale pārējie'!H25+'Rīga pārējie'!H25+'Vidzeme pārējie'!H25+'Zemgale pārējie'!H25</f>
        <v>733</v>
      </c>
      <c r="I25" s="137">
        <f ca="1">'Kurzeme pārējie'!I25+'Latgale pārējie'!I25+'Rīga pārējie'!I25+'Vidzeme pārējie'!I25+'Zemgale pārējie'!I25</f>
        <v>45</v>
      </c>
      <c r="J25" s="137">
        <f ca="1">'Kurzeme pārējie'!J25+'Latgale pārējie'!J25+'Rīga pārējie'!J25+'Vidzeme pārējie'!J25+'Zemgale pārējie'!J25</f>
        <v>26</v>
      </c>
      <c r="K25" s="81">
        <f t="shared" si="3"/>
        <v>804</v>
      </c>
      <c r="L25" s="81">
        <f t="shared" si="4"/>
        <v>3046</v>
      </c>
      <c r="M25" s="137">
        <f ca="1">'Kurzeme pārējie'!M25+'Latgale pārējie'!M25+'Rīga pārējie'!M25+'Vidzeme pārējie'!M25+'Zemgale pārējie'!M25</f>
        <v>240</v>
      </c>
      <c r="N25" s="80">
        <f t="shared" si="5"/>
        <v>3286</v>
      </c>
      <c r="O25" s="2"/>
    </row>
    <row r="26" spans="1:16" ht="13.5" customHeight="1">
      <c r="A26" s="169" t="s">
        <v>29</v>
      </c>
      <c r="B26" s="87" t="s">
        <v>16</v>
      </c>
      <c r="C26" s="75">
        <f ca="1">'Kurzeme pārējie'!C26+'Latgale pārējie'!C26+'Rīga pārējie'!C26+'Vidzeme pārējie'!C26+'Zemgale pārējie'!C26</f>
        <v>4.32</v>
      </c>
      <c r="D26" s="75">
        <f ca="1">'Kurzeme pārējie'!D26+'Latgale pārējie'!D26+'Rīga pārējie'!D26+'Vidzeme pārējie'!D26+'Zemgale pārējie'!D26</f>
        <v>0</v>
      </c>
      <c r="E26" s="75">
        <f ca="1">'Kurzeme pārējie'!E26+'Latgale pārējie'!E26+'Rīga pārējie'!E26+'Vidzeme pārējie'!E26+'Zemgale pārējie'!E26</f>
        <v>0</v>
      </c>
      <c r="F26" s="75">
        <f ca="1">'Kurzeme pārējie'!F26+'Latgale pārējie'!F26+'Rīga pārējie'!F26+'Vidzeme pārējie'!F26+'Zemgale pārējie'!F26</f>
        <v>0</v>
      </c>
      <c r="G26" s="79">
        <f t="shared" si="2"/>
        <v>4.32</v>
      </c>
      <c r="H26" s="75">
        <f ca="1">'Kurzeme pārējie'!H26+'Latgale pārējie'!H26+'Rīga pārējie'!H26+'Vidzeme pārējie'!H26+'Zemgale pārējie'!H26</f>
        <v>0</v>
      </c>
      <c r="I26" s="75">
        <f ca="1">'Kurzeme pārējie'!I26+'Latgale pārējie'!I26+'Rīga pārējie'!I26+'Vidzeme pārējie'!I26+'Zemgale pārējie'!I26</f>
        <v>0</v>
      </c>
      <c r="J26" s="75">
        <f ca="1">'Kurzeme pārējie'!J26+'Latgale pārējie'!J26+'Rīga pārējie'!J26+'Vidzeme pārējie'!J26+'Zemgale pārējie'!J26</f>
        <v>0</v>
      </c>
      <c r="K26" s="79">
        <f t="shared" si="3"/>
        <v>0</v>
      </c>
      <c r="L26" s="79">
        <f t="shared" si="4"/>
        <v>4.32</v>
      </c>
      <c r="M26" s="75">
        <f ca="1">'Kurzeme pārējie'!M26+'Latgale pārējie'!M26+'Rīga pārējie'!M26+'Vidzeme pārējie'!M26+'Zemgale pārējie'!M26</f>
        <v>0</v>
      </c>
      <c r="N26" s="80">
        <f t="shared" si="5"/>
        <v>4.32</v>
      </c>
      <c r="O26" s="2"/>
    </row>
    <row r="27" spans="1:16" ht="13.5" customHeight="1">
      <c r="A27" s="169"/>
      <c r="B27" s="87" t="s">
        <v>17</v>
      </c>
      <c r="C27" s="75">
        <f ca="1">'Kurzeme pārējie'!C27+'Latgale pārējie'!C27+'Rīga pārējie'!C27+'Vidzeme pārējie'!C27+'Zemgale pārējie'!C27</f>
        <v>10</v>
      </c>
      <c r="D27" s="75">
        <f ca="1">'Kurzeme pārējie'!D27+'Latgale pārējie'!D27+'Rīga pārējie'!D27+'Vidzeme pārējie'!D27+'Zemgale pārējie'!D27</f>
        <v>0</v>
      </c>
      <c r="E27" s="75">
        <f ca="1">'Kurzeme pārējie'!E27+'Latgale pārējie'!E27+'Rīga pārējie'!E27+'Vidzeme pārējie'!E27+'Zemgale pārējie'!E27</f>
        <v>0</v>
      </c>
      <c r="F27" s="75">
        <f ca="1">'Kurzeme pārējie'!F27+'Latgale pārējie'!F27+'Rīga pārējie'!F27+'Vidzeme pārējie'!F27+'Zemgale pārējie'!F27</f>
        <v>0</v>
      </c>
      <c r="G27" s="79">
        <f t="shared" si="2"/>
        <v>10</v>
      </c>
      <c r="H27" s="75">
        <f ca="1">'Kurzeme pārējie'!H27+'Latgale pārējie'!H27+'Rīga pārējie'!H27+'Vidzeme pārējie'!H27+'Zemgale pārējie'!H27</f>
        <v>0</v>
      </c>
      <c r="I27" s="75">
        <f ca="1">'Kurzeme pārējie'!I27+'Latgale pārējie'!I27+'Rīga pārējie'!I27+'Vidzeme pārējie'!I27+'Zemgale pārējie'!I27</f>
        <v>0</v>
      </c>
      <c r="J27" s="75">
        <f ca="1">'Kurzeme pārējie'!J27+'Latgale pārējie'!J27+'Rīga pārējie'!J27+'Vidzeme pārējie'!J27+'Zemgale pārējie'!J27</f>
        <v>0</v>
      </c>
      <c r="K27" s="79">
        <f t="shared" si="3"/>
        <v>0</v>
      </c>
      <c r="L27" s="79">
        <f t="shared" si="4"/>
        <v>10</v>
      </c>
      <c r="M27" s="75">
        <f ca="1">'Kurzeme pārējie'!M27+'Latgale pārējie'!M27+'Rīga pārējie'!M27+'Vidzeme pārējie'!M27+'Zemgale pārējie'!M27</f>
        <v>0</v>
      </c>
      <c r="N27" s="80">
        <f t="shared" si="5"/>
        <v>10</v>
      </c>
      <c r="O27" s="2"/>
    </row>
    <row r="28" spans="1:16" ht="13.5" customHeight="1">
      <c r="A28" s="169" t="s">
        <v>30</v>
      </c>
      <c r="B28" s="87" t="s">
        <v>16</v>
      </c>
      <c r="C28" s="75">
        <f ca="1">'Kurzeme pārējie'!C28+'Latgale pārējie'!C28+'Rīga pārējie'!C28+'Vidzeme pārējie'!C28+'Zemgale pārējie'!C28</f>
        <v>5.57</v>
      </c>
      <c r="D28" s="75">
        <f ca="1">'Kurzeme pārējie'!D28+'Latgale pārējie'!D28+'Rīga pārējie'!D28+'Vidzeme pārējie'!D28+'Zemgale pārējie'!D28</f>
        <v>3.55</v>
      </c>
      <c r="E28" s="75">
        <f ca="1">'Kurzeme pārējie'!E28+'Latgale pārējie'!E28+'Rīga pārējie'!E28+'Vidzeme pārējie'!E28+'Zemgale pārējie'!E28</f>
        <v>0</v>
      </c>
      <c r="F28" s="75">
        <f ca="1">'Kurzeme pārējie'!F28+'Latgale pārējie'!F28+'Rīga pārējie'!F28+'Vidzeme pārējie'!F28+'Zemgale pārējie'!F28</f>
        <v>0.79</v>
      </c>
      <c r="G28" s="79">
        <f t="shared" si="2"/>
        <v>9.91</v>
      </c>
      <c r="H28" s="75">
        <f ca="1">'Kurzeme pārējie'!H28+'Latgale pārējie'!H28+'Rīga pārējie'!H28+'Vidzeme pārējie'!H28+'Zemgale pārējie'!H28</f>
        <v>0.5</v>
      </c>
      <c r="I28" s="75">
        <f ca="1">'Kurzeme pārējie'!I28+'Latgale pārējie'!I28+'Rīga pārējie'!I28+'Vidzeme pārējie'!I28+'Zemgale pārējie'!I28</f>
        <v>0</v>
      </c>
      <c r="J28" s="75">
        <f ca="1">'Kurzeme pārējie'!J28+'Latgale pārējie'!J28+'Rīga pārējie'!J28+'Vidzeme pārējie'!J28+'Zemgale pārējie'!J28</f>
        <v>0.2</v>
      </c>
      <c r="K28" s="79">
        <f t="shared" si="3"/>
        <v>0.7</v>
      </c>
      <c r="L28" s="79">
        <f t="shared" si="4"/>
        <v>10.61</v>
      </c>
      <c r="M28" s="75">
        <f ca="1">'Kurzeme pārējie'!M28+'Latgale pārējie'!M28+'Rīga pārējie'!M28+'Vidzeme pārējie'!M28+'Zemgale pārējie'!M28</f>
        <v>0</v>
      </c>
      <c r="N28" s="80">
        <f t="shared" si="5"/>
        <v>10.61</v>
      </c>
      <c r="O28" s="2"/>
    </row>
    <row r="29" spans="1:16" ht="13.5" customHeight="1">
      <c r="A29" s="169"/>
      <c r="B29" s="87" t="s">
        <v>17</v>
      </c>
      <c r="C29" s="75">
        <f ca="1">'Kurzeme pārējie'!C29+'Latgale pārējie'!C29+'Rīga pārējie'!C29+'Vidzeme pārējie'!C29+'Zemgale pārējie'!C29</f>
        <v>169</v>
      </c>
      <c r="D29" s="75">
        <f ca="1">'Kurzeme pārējie'!D29+'Latgale pārējie'!D29+'Rīga pārējie'!D29+'Vidzeme pārējie'!D29+'Zemgale pārējie'!D29</f>
        <v>82</v>
      </c>
      <c r="E29" s="75">
        <f ca="1">'Kurzeme pārējie'!E29+'Latgale pārējie'!E29+'Rīga pārējie'!E29+'Vidzeme pārējie'!E29+'Zemgale pārējie'!E29</f>
        <v>0</v>
      </c>
      <c r="F29" s="75">
        <f ca="1">'Kurzeme pārējie'!F29+'Latgale pārējie'!F29+'Rīga pārējie'!F29+'Vidzeme pārējie'!F29+'Zemgale pārējie'!F29</f>
        <v>4</v>
      </c>
      <c r="G29" s="79">
        <f t="shared" si="2"/>
        <v>255</v>
      </c>
      <c r="H29" s="75">
        <f ca="1">'Kurzeme pārējie'!H29+'Latgale pārējie'!H29+'Rīga pārējie'!H29+'Vidzeme pārējie'!H29+'Zemgale pārējie'!H29</f>
        <v>9</v>
      </c>
      <c r="I29" s="75">
        <f ca="1">'Kurzeme pārējie'!I29+'Latgale pārējie'!I29+'Rīga pārējie'!I29+'Vidzeme pārējie'!I29+'Zemgale pārējie'!I29</f>
        <v>0</v>
      </c>
      <c r="J29" s="75">
        <f ca="1">'Kurzeme pārējie'!J29+'Latgale pārējie'!J29+'Rīga pārējie'!J29+'Vidzeme pārējie'!J29+'Zemgale pārējie'!J29</f>
        <v>1</v>
      </c>
      <c r="K29" s="79">
        <f t="shared" si="3"/>
        <v>10</v>
      </c>
      <c r="L29" s="79">
        <f t="shared" si="4"/>
        <v>265</v>
      </c>
      <c r="M29" s="75">
        <f ca="1">'Kurzeme pārējie'!M29+'Latgale pārējie'!M29+'Rīga pārējie'!M29+'Vidzeme pārējie'!M29+'Zemgale pārējie'!M29</f>
        <v>0</v>
      </c>
      <c r="N29" s="80">
        <f t="shared" si="5"/>
        <v>265</v>
      </c>
      <c r="O29" s="2"/>
      <c r="P29" s="2"/>
    </row>
    <row r="30" spans="1:16" ht="13.5" customHeight="1">
      <c r="A30" s="169" t="s">
        <v>31</v>
      </c>
      <c r="B30" s="87" t="s">
        <v>16</v>
      </c>
      <c r="C30" s="75">
        <f ca="1">'Kurzeme pārējie'!C30+'Latgale pārējie'!C30+'Rīga pārējie'!C30+'Vidzeme pārējie'!C30+'Zemgale pārējie'!C30</f>
        <v>105.62</v>
      </c>
      <c r="D30" s="75">
        <f ca="1">'Kurzeme pārējie'!D30+'Latgale pārējie'!D30+'Rīga pārējie'!D30+'Vidzeme pārējie'!D30+'Zemgale pārējie'!D30</f>
        <v>19.830000000000002</v>
      </c>
      <c r="E30" s="75">
        <f ca="1">'Kurzeme pārējie'!E30+'Latgale pārējie'!E30+'Rīga pārējie'!E30+'Vidzeme pārējie'!E30+'Zemgale pārējie'!E30</f>
        <v>0.56000000000000005</v>
      </c>
      <c r="F30" s="75">
        <f ca="1">'Kurzeme pārējie'!F30+'Latgale pārējie'!F30+'Rīga pārējie'!F30+'Vidzeme pārējie'!F30+'Zemgale pārējie'!F30</f>
        <v>0.48</v>
      </c>
      <c r="G30" s="79">
        <f ca="1">SUM(C30:F30)</f>
        <v>126.49000000000001</v>
      </c>
      <c r="H30" s="75">
        <f ca="1">'Kurzeme pārējie'!H30+'Latgale pārējie'!H30+'Rīga pārējie'!H30+'Vidzeme pārējie'!H30+'Zemgale pārējie'!H30</f>
        <v>67.45</v>
      </c>
      <c r="I30" s="75">
        <f ca="1">'Kurzeme pārējie'!I30+'Latgale pārējie'!I30+'Rīga pārējie'!I30+'Vidzeme pārējie'!I30+'Zemgale pārējie'!I30</f>
        <v>3.5500000000000003</v>
      </c>
      <c r="J30" s="75">
        <f ca="1">'Kurzeme pārējie'!J30+'Latgale pārējie'!J30+'Rīga pārējie'!J30+'Vidzeme pārējie'!J30+'Zemgale pārējie'!J30</f>
        <v>12.97</v>
      </c>
      <c r="K30" s="79">
        <f t="shared" si="3"/>
        <v>83.97</v>
      </c>
      <c r="L30" s="79">
        <f t="shared" si="4"/>
        <v>210.46</v>
      </c>
      <c r="M30" s="75">
        <f ca="1">'Kurzeme pārējie'!M30+'Latgale pārējie'!M30+'Rīga pārējie'!M30+'Vidzeme pārējie'!M30+'Zemgale pārējie'!M30</f>
        <v>21.58</v>
      </c>
      <c r="N30" s="80">
        <f t="shared" si="5"/>
        <v>232.04000000000002</v>
      </c>
      <c r="O30" s="2"/>
      <c r="P30" s="2"/>
    </row>
    <row r="31" spans="1:16" ht="13.5" customHeight="1">
      <c r="A31" s="169"/>
      <c r="B31" s="87" t="s">
        <v>17</v>
      </c>
      <c r="C31" s="75">
        <f ca="1">'Kurzeme pārējie'!C31+'Latgale pārējie'!C31+'Rīga pārējie'!C31+'Vidzeme pārējie'!C31+'Zemgale pārējie'!C31</f>
        <v>10353</v>
      </c>
      <c r="D31" s="75">
        <f ca="1">'Kurzeme pārējie'!D31+'Latgale pārējie'!D31+'Rīga pārējie'!D31+'Vidzeme pārējie'!D31+'Zemgale pārējie'!D31</f>
        <v>3635</v>
      </c>
      <c r="E31" s="75">
        <f ca="1">'Kurzeme pārējie'!E31+'Latgale pārējie'!E31+'Rīga pārējie'!E31+'Vidzeme pārējie'!E31+'Zemgale pārējie'!E31</f>
        <v>98</v>
      </c>
      <c r="F31" s="75">
        <f ca="1">'Kurzeme pārējie'!F31+'Latgale pārējie'!F31+'Rīga pārējie'!F31+'Vidzeme pārējie'!F31+'Zemgale pārējie'!F31</f>
        <v>121</v>
      </c>
      <c r="G31" s="79">
        <f ca="1">SUM(C31:F31)</f>
        <v>14207</v>
      </c>
      <c r="H31" s="75">
        <f ca="1">'Kurzeme pārējie'!H31+'Latgale pārējie'!H31+'Rīga pārējie'!H31+'Vidzeme pārējie'!H31+'Zemgale pārējie'!H31</f>
        <v>10048</v>
      </c>
      <c r="I31" s="75">
        <f ca="1">'Kurzeme pārējie'!I31+'Latgale pārējie'!I31+'Rīga pārējie'!I31+'Vidzeme pārējie'!I31+'Zemgale pārējie'!I31</f>
        <v>747</v>
      </c>
      <c r="J31" s="75">
        <f ca="1">'Kurzeme pārējie'!J31+'Latgale pārējie'!J31+'Rīga pārējie'!J31+'Vidzeme pārējie'!J31+'Zemgale pārējie'!J31</f>
        <v>1666</v>
      </c>
      <c r="K31" s="79">
        <f t="shared" si="3"/>
        <v>12461</v>
      </c>
      <c r="L31" s="79">
        <f t="shared" si="4"/>
        <v>26668</v>
      </c>
      <c r="M31" s="75">
        <f ca="1">'Kurzeme pārējie'!M31+'Latgale pārējie'!M31+'Rīga pārējie'!M31+'Vidzeme pārējie'!M31+'Zemgale pārējie'!M31</f>
        <v>3050</v>
      </c>
      <c r="N31" s="80">
        <f t="shared" si="5"/>
        <v>29718</v>
      </c>
      <c r="O31" s="2"/>
      <c r="P31" s="2"/>
    </row>
    <row r="32" spans="1:16" ht="13.5" customHeight="1">
      <c r="A32" s="169" t="s">
        <v>32</v>
      </c>
      <c r="B32" s="87" t="s">
        <v>16</v>
      </c>
      <c r="C32" s="75">
        <f ca="1">'Kurzeme pārējie'!C32+'Latgale pārējie'!C32+'Rīga pārējie'!C32+'Vidzeme pārējie'!C32+'Zemgale pārējie'!C32</f>
        <v>0</v>
      </c>
      <c r="D32" s="75">
        <f ca="1">'Kurzeme pārējie'!D32+'Latgale pārējie'!D32+'Rīga pārējie'!D32+'Vidzeme pārējie'!D32+'Zemgale pārējie'!D32</f>
        <v>0</v>
      </c>
      <c r="E32" s="75">
        <f ca="1">'Kurzeme pārējie'!E32+'Latgale pārējie'!E32+'Rīga pārējie'!E32+'Vidzeme pārējie'!E32+'Zemgale pārējie'!E32</f>
        <v>0</v>
      </c>
      <c r="F32" s="75">
        <f ca="1">'Kurzeme pārējie'!F32+'Latgale pārējie'!F32+'Rīga pārējie'!F32+'Vidzeme pārējie'!F32+'Zemgale pārējie'!F32</f>
        <v>0</v>
      </c>
      <c r="G32" s="79">
        <f t="shared" si="2"/>
        <v>0</v>
      </c>
      <c r="H32" s="75">
        <f ca="1">'Kurzeme pārējie'!H32+'Latgale pārējie'!H32+'Rīga pārējie'!H32+'Vidzeme pārējie'!H32+'Zemgale pārējie'!H32</f>
        <v>0</v>
      </c>
      <c r="I32" s="75">
        <f ca="1">'Kurzeme pārējie'!I32+'Latgale pārējie'!I32+'Rīga pārējie'!I32+'Vidzeme pārējie'!I32+'Zemgale pārējie'!I32</f>
        <v>0</v>
      </c>
      <c r="J32" s="75">
        <f ca="1">'Kurzeme pārējie'!J32+'Latgale pārējie'!J32+'Rīga pārējie'!J32+'Vidzeme pārējie'!J32+'Zemgale pārējie'!J32</f>
        <v>0</v>
      </c>
      <c r="K32" s="79">
        <f t="shared" si="3"/>
        <v>0</v>
      </c>
      <c r="L32" s="79">
        <f t="shared" si="4"/>
        <v>0</v>
      </c>
      <c r="M32" s="75">
        <f ca="1">'Kurzeme pārējie'!M32+'Latgale pārējie'!M32+'Rīga pārējie'!M32+'Vidzeme pārējie'!M32+'Zemgale pārējie'!M32</f>
        <v>0</v>
      </c>
      <c r="N32" s="80">
        <f t="shared" si="5"/>
        <v>0</v>
      </c>
      <c r="O32" s="2"/>
      <c r="P32" s="2"/>
    </row>
    <row r="33" spans="1:16" ht="13.5" customHeight="1">
      <c r="A33" s="169"/>
      <c r="B33" s="87" t="s">
        <v>17</v>
      </c>
      <c r="C33" s="137">
        <f ca="1">'Kurzeme pārējie'!C33+'Latgale pārējie'!C33+'Rīga pārējie'!C33+'Vidzeme pārējie'!C33+'Zemgale pārējie'!C33</f>
        <v>0</v>
      </c>
      <c r="D33" s="137">
        <f ca="1">'Kurzeme pārējie'!D33+'Latgale pārējie'!D33+'Rīga pārējie'!D33+'Vidzeme pārējie'!D33+'Zemgale pārējie'!D33</f>
        <v>0</v>
      </c>
      <c r="E33" s="137">
        <f ca="1">'Kurzeme pārējie'!E33+'Latgale pārējie'!E33+'Rīga pārējie'!E33+'Vidzeme pārējie'!E33+'Zemgale pārējie'!E33</f>
        <v>0</v>
      </c>
      <c r="F33" s="137">
        <f ca="1">'Kurzeme pārējie'!F33+'Latgale pārējie'!F33+'Rīga pārējie'!F33+'Vidzeme pārējie'!F33+'Zemgale pārējie'!F33</f>
        <v>0</v>
      </c>
      <c r="G33" s="81">
        <f t="shared" si="2"/>
        <v>0</v>
      </c>
      <c r="H33" s="137">
        <f ca="1">'Kurzeme pārējie'!H33+'Latgale pārējie'!H33+'Rīga pārējie'!H33+'Vidzeme pārējie'!H33+'Zemgale pārējie'!H33</f>
        <v>0</v>
      </c>
      <c r="I33" s="137">
        <f ca="1">'Kurzeme pārējie'!I33+'Latgale pārējie'!I33+'Rīga pārējie'!I33+'Vidzeme pārējie'!I33+'Zemgale pārējie'!I33</f>
        <v>0</v>
      </c>
      <c r="J33" s="137">
        <f ca="1">'Kurzeme pārējie'!J33+'Latgale pārējie'!J33+'Rīga pārējie'!J33+'Vidzeme pārējie'!J33+'Zemgale pārējie'!J33</f>
        <v>0</v>
      </c>
      <c r="K33" s="81">
        <f t="shared" si="3"/>
        <v>0</v>
      </c>
      <c r="L33" s="81">
        <f t="shared" si="4"/>
        <v>0</v>
      </c>
      <c r="M33" s="137">
        <f ca="1">'Kurzeme pārējie'!M33+'Latgale pārējie'!M33+'Rīga pārējie'!M33+'Vidzeme pārējie'!M33+'Zemgale pārējie'!M33</f>
        <v>0</v>
      </c>
      <c r="N33" s="80">
        <f t="shared" si="5"/>
        <v>0</v>
      </c>
      <c r="O33" s="2"/>
      <c r="P33" s="2"/>
    </row>
    <row r="34" spans="1:16" ht="13.5" customHeight="1">
      <c r="A34" s="152" t="s">
        <v>33</v>
      </c>
      <c r="B34" s="87" t="s">
        <v>16</v>
      </c>
      <c r="C34" s="75">
        <f ca="1">'Kurzeme pārējie'!C34+'Latgale pārējie'!C34+'Rīga pārējie'!C34+'Vidzeme pārējie'!C34+'Zemgale pārējie'!C34</f>
        <v>27.16</v>
      </c>
      <c r="D34" s="75">
        <f ca="1">'Kurzeme pārējie'!D34+'Latgale pārējie'!D34+'Rīga pārējie'!D34+'Vidzeme pārējie'!D34+'Zemgale pārējie'!D34</f>
        <v>0.76</v>
      </c>
      <c r="E34" s="75">
        <f ca="1">'Kurzeme pārējie'!E34+'Latgale pārējie'!E34+'Rīga pārējie'!E34+'Vidzeme pārējie'!E34+'Zemgale pārējie'!E34</f>
        <v>0</v>
      </c>
      <c r="F34" s="75">
        <f ca="1">'Kurzeme pārējie'!F34+'Latgale pārējie'!F34+'Rīga pārējie'!F34+'Vidzeme pārējie'!F34+'Zemgale pārējie'!F34</f>
        <v>0</v>
      </c>
      <c r="G34" s="79">
        <f t="shared" si="2"/>
        <v>27.92</v>
      </c>
      <c r="H34" s="75">
        <f ca="1">'Kurzeme pārējie'!H34+'Latgale pārējie'!H34+'Rīga pārējie'!H34+'Vidzeme pārējie'!H34+'Zemgale pārējie'!H34</f>
        <v>8.9499999999999993</v>
      </c>
      <c r="I34" s="75">
        <f ca="1">'Kurzeme pārējie'!I34+'Latgale pārējie'!I34+'Rīga pārējie'!I34+'Vidzeme pārējie'!I34+'Zemgale pārējie'!I34</f>
        <v>1.39</v>
      </c>
      <c r="J34" s="75">
        <f ca="1">'Kurzeme pārējie'!J34+'Latgale pārējie'!J34+'Rīga pārējie'!J34+'Vidzeme pārējie'!J34+'Zemgale pārējie'!J34</f>
        <v>1.31</v>
      </c>
      <c r="K34" s="79">
        <f t="shared" si="3"/>
        <v>11.65</v>
      </c>
      <c r="L34" s="79">
        <f t="shared" si="4"/>
        <v>39.57</v>
      </c>
      <c r="M34" s="75">
        <f ca="1">'Kurzeme pārējie'!M34+'Latgale pārējie'!M34+'Rīga pārējie'!M34+'Vidzeme pārējie'!M34+'Zemgale pārējie'!M34</f>
        <v>2.8600000000000003</v>
      </c>
      <c r="N34" s="80">
        <f t="shared" si="5"/>
        <v>42.43</v>
      </c>
      <c r="O34" s="2"/>
      <c r="P34" s="2"/>
    </row>
    <row r="35" spans="1:16" ht="13.5" customHeight="1">
      <c r="A35" s="152"/>
      <c r="B35" s="87" t="s">
        <v>17</v>
      </c>
      <c r="C35" s="137">
        <f ca="1">'Kurzeme pārējie'!C35+'Latgale pārējie'!C35+'Rīga pārējie'!C35+'Vidzeme pārējie'!C35+'Zemgale pārējie'!C35</f>
        <v>2121.41</v>
      </c>
      <c r="D35" s="137">
        <f ca="1">'Kurzeme pārējie'!D35+'Latgale pārējie'!D35+'Rīga pārējie'!D35+'Vidzeme pārējie'!D35+'Zemgale pārējie'!D35</f>
        <v>179.89</v>
      </c>
      <c r="E35" s="137">
        <f ca="1">'Kurzeme pārējie'!E35+'Latgale pārējie'!E35+'Rīga pārējie'!E35+'Vidzeme pārējie'!E35+'Zemgale pārējie'!E35</f>
        <v>0</v>
      </c>
      <c r="F35" s="137">
        <f ca="1">'Kurzeme pārējie'!F35+'Latgale pārējie'!F35+'Rīga pārējie'!F35+'Vidzeme pārējie'!F35+'Zemgale pārējie'!F35</f>
        <v>0</v>
      </c>
      <c r="G35" s="81">
        <f t="shared" si="2"/>
        <v>2301.2999999999997</v>
      </c>
      <c r="H35" s="137">
        <f ca="1">'Kurzeme pārējie'!H35+'Latgale pārējie'!H35+'Rīga pārējie'!H35+'Vidzeme pārējie'!H35+'Zemgale pārējie'!H35</f>
        <v>1568.5</v>
      </c>
      <c r="I35" s="137">
        <f ca="1">'Kurzeme pārējie'!I35+'Latgale pārējie'!I35+'Rīga pārējie'!I35+'Vidzeme pārējie'!I35+'Zemgale pārējie'!I35</f>
        <v>186.28</v>
      </c>
      <c r="J35" s="137">
        <f ca="1">'Kurzeme pārējie'!J35+'Latgale pārējie'!J35+'Rīga pārējie'!J35+'Vidzeme pārējie'!J35+'Zemgale pārējie'!J35</f>
        <v>417.52</v>
      </c>
      <c r="K35" s="81">
        <f t="shared" si="3"/>
        <v>2172.3000000000002</v>
      </c>
      <c r="L35" s="81">
        <f t="shared" si="4"/>
        <v>4473.6000000000004</v>
      </c>
      <c r="M35" s="137">
        <f ca="1">'Kurzeme pārējie'!M35+'Latgale pārējie'!M35+'Rīga pārējie'!M35+'Vidzeme pārējie'!M35+'Zemgale pārējie'!M35</f>
        <v>388.12</v>
      </c>
      <c r="N35" s="80">
        <f t="shared" si="5"/>
        <v>4861.72</v>
      </c>
      <c r="O35" s="2"/>
      <c r="P35" s="2"/>
    </row>
    <row r="36" spans="1:16" ht="13.5" customHeight="1">
      <c r="A36" s="152" t="s">
        <v>34</v>
      </c>
      <c r="B36" s="87" t="s">
        <v>16</v>
      </c>
      <c r="C36" s="75">
        <f ca="1">'Kurzeme pārējie'!C36+'Latgale pārējie'!C36+'Rīga pārējie'!C36+'Vidzeme pārējie'!C36+'Zemgale pārējie'!C36</f>
        <v>263.34999999999997</v>
      </c>
      <c r="D36" s="75">
        <f ca="1">'Kurzeme pārējie'!D36+'Latgale pārējie'!D36+'Rīga pārējie'!D36+'Vidzeme pārējie'!D36+'Zemgale pārējie'!D36</f>
        <v>37.32</v>
      </c>
      <c r="E36" s="75">
        <f ca="1">'Kurzeme pārējie'!E36+'Latgale pārējie'!E36+'Rīga pārējie'!E36+'Vidzeme pārējie'!E36+'Zemgale pārējie'!E36</f>
        <v>24.5</v>
      </c>
      <c r="F36" s="75">
        <f ca="1">'Kurzeme pārējie'!F36+'Latgale pārējie'!F36+'Rīga pārējie'!F36+'Vidzeme pārējie'!F36+'Zemgale pārējie'!F36</f>
        <v>10.67</v>
      </c>
      <c r="G36" s="79">
        <f t="shared" si="2"/>
        <v>335.84</v>
      </c>
      <c r="H36" s="75">
        <f ca="1">'Kurzeme pārējie'!H36+'Latgale pārējie'!H36+'Rīga pārējie'!H36+'Vidzeme pārējie'!H36+'Zemgale pārējie'!H36</f>
        <v>18.22</v>
      </c>
      <c r="I36" s="75">
        <f ca="1">'Kurzeme pārējie'!I36+'Latgale pārējie'!I36+'Rīga pārējie'!I36+'Vidzeme pārējie'!I36+'Zemgale pārējie'!I36</f>
        <v>1.75</v>
      </c>
      <c r="J36" s="75">
        <f ca="1">'Kurzeme pārējie'!J36+'Latgale pārējie'!J36+'Rīga pārējie'!J36+'Vidzeme pārējie'!J36+'Zemgale pārējie'!J36</f>
        <v>8.4500000000000011</v>
      </c>
      <c r="K36" s="79">
        <f t="shared" si="3"/>
        <v>28.42</v>
      </c>
      <c r="L36" s="79">
        <f t="shared" si="4"/>
        <v>364.26</v>
      </c>
      <c r="M36" s="75">
        <f ca="1">'Kurzeme pārējie'!M36+'Latgale pārējie'!M36+'Rīga pārējie'!M36+'Vidzeme pārējie'!M36+'Zemgale pārējie'!M36</f>
        <v>7.2800000000000011</v>
      </c>
      <c r="N36" s="80">
        <f t="shared" si="5"/>
        <v>371.53999999999996</v>
      </c>
      <c r="O36" s="2"/>
      <c r="P36" s="2"/>
    </row>
    <row r="37" spans="1:16" ht="13.5" customHeight="1">
      <c r="A37" s="152"/>
      <c r="B37" s="87" t="s">
        <v>17</v>
      </c>
      <c r="C37" s="137">
        <f ca="1">'Kurzeme pārējie'!C37+'Latgale pārējie'!C37+'Rīga pārējie'!C37+'Vidzeme pārējie'!C37+'Zemgale pārējie'!C37</f>
        <v>960.27</v>
      </c>
      <c r="D37" s="137">
        <f ca="1">'Kurzeme pārējie'!D37+'Latgale pārējie'!D37+'Rīga pārējie'!D37+'Vidzeme pārējie'!D37+'Zemgale pārējie'!D37</f>
        <v>322.46999999999997</v>
      </c>
      <c r="E37" s="137">
        <f ca="1">'Kurzeme pārējie'!E37+'Latgale pārējie'!E37+'Rīga pārējie'!E37+'Vidzeme pārējie'!E37+'Zemgale pārējie'!E37</f>
        <v>55.870000000000005</v>
      </c>
      <c r="F37" s="137">
        <f ca="1">'Kurzeme pārējie'!F37+'Latgale pārējie'!F37+'Rīga pārējie'!F37+'Vidzeme pārējie'!F37+'Zemgale pārējie'!F37</f>
        <v>19.84</v>
      </c>
      <c r="G37" s="81">
        <f t="shared" si="2"/>
        <v>1358.45</v>
      </c>
      <c r="H37" s="137">
        <f ca="1">'Kurzeme pārējie'!H37+'Latgale pārējie'!H37+'Rīga pārējie'!H37+'Vidzeme pārējie'!H37+'Zemgale pārējie'!H37</f>
        <v>258.89</v>
      </c>
      <c r="I37" s="137">
        <f ca="1">'Kurzeme pārējie'!I37+'Latgale pārējie'!I37+'Rīga pārējie'!I37+'Vidzeme pārējie'!I37+'Zemgale pārējie'!I37</f>
        <v>12.620000000000001</v>
      </c>
      <c r="J37" s="137">
        <f ca="1">'Kurzeme pārējie'!J37+'Latgale pārējie'!J37+'Rīga pārējie'!J37+'Vidzeme pārējie'!J37+'Zemgale pārējie'!J37</f>
        <v>85.46</v>
      </c>
      <c r="K37" s="81">
        <f t="shared" si="3"/>
        <v>356.96999999999997</v>
      </c>
      <c r="L37" s="81">
        <f t="shared" si="4"/>
        <v>1715.42</v>
      </c>
      <c r="M37" s="137">
        <f ca="1">'Kurzeme pārējie'!M37+'Latgale pārējie'!M37+'Rīga pārējie'!M37+'Vidzeme pārējie'!M37+'Zemgale pārējie'!M37</f>
        <v>471.02000000000004</v>
      </c>
      <c r="N37" s="80">
        <f t="shared" si="5"/>
        <v>2186.44</v>
      </c>
      <c r="O37" s="2"/>
      <c r="P37" s="2"/>
    </row>
    <row r="38" spans="1:16" ht="13.5" customHeight="1">
      <c r="A38" s="65" t="s">
        <v>35</v>
      </c>
      <c r="B38" s="87" t="s">
        <v>16</v>
      </c>
      <c r="C38" s="79">
        <f>C4+C12+C14+C16+C18+C20+C22+C24+C26+C28+C30+C32+C34+C36</f>
        <v>15688.340000000002</v>
      </c>
      <c r="D38" s="79">
        <f t="shared" ref="D38:M39" si="6">D4+D12+D14+D16+D18+D20+D22+D24+D26+D28+D30+D32+D34+D36</f>
        <v>8540.1200000000008</v>
      </c>
      <c r="E38" s="79">
        <f t="shared" si="6"/>
        <v>162.43</v>
      </c>
      <c r="F38" s="79">
        <f t="shared" si="6"/>
        <v>345.45000000000005</v>
      </c>
      <c r="G38" s="79">
        <f t="shared" si="6"/>
        <v>24736.339999999997</v>
      </c>
      <c r="H38" s="79">
        <f t="shared" si="6"/>
        <v>20291.069999999996</v>
      </c>
      <c r="I38" s="79">
        <f t="shared" si="6"/>
        <v>1655.64</v>
      </c>
      <c r="J38" s="79">
        <f>J4+J12+J14+J16+J18+J20+J22+J24+J26+J28+J30+J32+J34+J36</f>
        <v>3692.5499999999984</v>
      </c>
      <c r="K38" s="79">
        <f>K4+K12+K14+K16+K18+K20+K22+K24+K26+K28+K30+K32+K34+K36</f>
        <v>25639.260000000002</v>
      </c>
      <c r="L38" s="79">
        <f>L4+L12+L14+L16+L18+L20+L22+L24+L26+L28+L30+L32+L34+L36</f>
        <v>50375.6</v>
      </c>
      <c r="M38" s="79">
        <f>M4+M12+M14+M16+M18+M20+M22+M24+M26+M28+M30+M32+M34+M36</f>
        <v>10115.390000000003</v>
      </c>
      <c r="N38" s="80">
        <f>N4+N12+N14+N16+N18+N20+N22+N24+N26+N28+N30+N32+N34+N36</f>
        <v>60490.990000000005</v>
      </c>
      <c r="O38" s="4"/>
      <c r="P38" s="1"/>
    </row>
    <row r="39" spans="1:16" ht="13.5" customHeight="1">
      <c r="A39" s="139"/>
      <c r="B39" s="87" t="s">
        <v>17</v>
      </c>
      <c r="C39" s="81">
        <f>C5+C13+C15+C17+C19+C21+C23+C25+C27+C29+C31+C33+C35+C37</f>
        <v>1540636.68</v>
      </c>
      <c r="D39" s="81">
        <f>D5+D13+D15+D17+D19+D21+D23+D25+D27+D29+D31+D33+D35+D37</f>
        <v>919902.36</v>
      </c>
      <c r="E39" s="81">
        <f t="shared" si="6"/>
        <v>4051.87</v>
      </c>
      <c r="F39" s="81">
        <f t="shared" si="6"/>
        <v>17703.84</v>
      </c>
      <c r="G39" s="81">
        <f t="shared" si="6"/>
        <v>2482294.75</v>
      </c>
      <c r="H39" s="81">
        <f t="shared" si="6"/>
        <v>2315394.39</v>
      </c>
      <c r="I39" s="81">
        <f t="shared" si="6"/>
        <v>179430.9</v>
      </c>
      <c r="J39" s="81">
        <f t="shared" si="6"/>
        <v>595194.98</v>
      </c>
      <c r="K39" s="81">
        <f t="shared" si="6"/>
        <v>3090020.27</v>
      </c>
      <c r="L39" s="81">
        <f t="shared" si="6"/>
        <v>5572315.0199999996</v>
      </c>
      <c r="M39" s="81">
        <f t="shared" si="6"/>
        <v>1349851.1400000001</v>
      </c>
      <c r="N39" s="80">
        <f>N5+N13+N15+N17+N19+N21+N23+N25+N27+N29+N31+N33+N35+N37</f>
        <v>6922166.1600000001</v>
      </c>
      <c r="O39" s="2"/>
      <c r="P39" s="1"/>
    </row>
    <row r="40" spans="1:16">
      <c r="C40" s="50"/>
      <c r="D40" s="50"/>
      <c r="E40" s="50"/>
      <c r="F40" s="50"/>
      <c r="G40" s="50"/>
      <c r="H40" s="36"/>
      <c r="I40" s="36"/>
      <c r="J40" s="68"/>
      <c r="K40" s="68"/>
      <c r="L40" s="68"/>
      <c r="M40" s="36"/>
      <c r="N40" s="69"/>
      <c r="O40" s="2"/>
    </row>
    <row r="41" spans="1:16">
      <c r="C41" s="9"/>
      <c r="D41" s="9"/>
      <c r="E41" s="9"/>
      <c r="F41" s="9"/>
      <c r="G41" s="9"/>
      <c r="H41" s="70"/>
      <c r="I41" s="36"/>
      <c r="J41" s="70"/>
      <c r="K41" s="70"/>
      <c r="L41" s="70"/>
      <c r="M41" s="36"/>
      <c r="N41" s="71"/>
      <c r="O41" s="2"/>
    </row>
    <row r="42" spans="1:16">
      <c r="C42" s="9"/>
      <c r="D42" s="9"/>
      <c r="E42" s="9"/>
      <c r="F42" s="9"/>
      <c r="G42" s="9"/>
      <c r="H42" s="70"/>
      <c r="I42" s="70"/>
      <c r="J42" s="70"/>
      <c r="K42" s="70"/>
      <c r="L42" s="70"/>
      <c r="M42" s="36"/>
      <c r="N42" s="71"/>
      <c r="O42" s="2"/>
    </row>
    <row r="43" spans="1:16">
      <c r="C43" s="2"/>
      <c r="D43" s="2"/>
      <c r="E43" s="2"/>
      <c r="F43" s="2"/>
      <c r="G43" s="2"/>
      <c r="H43" s="7"/>
      <c r="I43" s="7"/>
      <c r="J43" s="7"/>
      <c r="K43" s="7"/>
      <c r="L43" s="7"/>
      <c r="M43" s="72"/>
      <c r="N43" s="73"/>
      <c r="O43" s="2"/>
    </row>
    <row r="44" spans="1:16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45"/>
      <c r="O44" s="2"/>
    </row>
    <row r="45" spans="1:16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45"/>
      <c r="O45" s="2"/>
    </row>
    <row r="46" spans="1:16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45"/>
      <c r="O46" s="2"/>
    </row>
    <row r="47" spans="1:16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45"/>
      <c r="O47" s="2"/>
    </row>
    <row r="48" spans="1:16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45"/>
      <c r="O48" s="2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honeticPr fontId="0" type="noConversion"/>
  <pageMargins left="0.17" right="0.17" top="0.18" bottom="0.18" header="0.17" footer="0.17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1:P48"/>
  <sheetViews>
    <sheetView tabSelected="1" zoomScale="85" zoomScaleNormal="85" workbookViewId="0">
      <selection activeCell="Q11" sqref="Q11"/>
    </sheetView>
  </sheetViews>
  <sheetFormatPr defaultRowHeight="15"/>
  <cols>
    <col min="1" max="1" width="31.140625" customWidth="1"/>
    <col min="2" max="2" width="3.42578125" customWidth="1"/>
    <col min="3" max="3" width="8.42578125" customWidth="1"/>
    <col min="4" max="4" width="8.140625" customWidth="1"/>
    <col min="5" max="6" width="6.42578125" customWidth="1"/>
    <col min="7" max="7" width="12.140625" customWidth="1"/>
    <col min="8" max="8" width="8.42578125" customWidth="1"/>
    <col min="9" max="9" width="7.85546875" customWidth="1"/>
    <col min="10" max="10" width="7.7109375" customWidth="1"/>
    <col min="11" max="11" width="11.140625" customWidth="1"/>
    <col min="12" max="12" width="9.42578125" customWidth="1"/>
    <col min="13" max="13" width="7.85546875" customWidth="1"/>
    <col min="14" max="14" width="13" style="43" customWidth="1"/>
  </cols>
  <sheetData>
    <row r="1" spans="1:15">
      <c r="A1" s="141" t="s">
        <v>70</v>
      </c>
    </row>
    <row r="2" spans="1:15">
      <c r="A2" s="64" t="s">
        <v>0</v>
      </c>
      <c r="B2" s="85"/>
      <c r="C2" s="146" t="s">
        <v>1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86" t="s">
        <v>2</v>
      </c>
    </row>
    <row r="3" spans="1:15" ht="26.25" customHeight="1">
      <c r="A3" s="64" t="s">
        <v>3</v>
      </c>
      <c r="B3" s="85"/>
      <c r="C3" s="85" t="s">
        <v>4</v>
      </c>
      <c r="D3" s="85" t="s">
        <v>5</v>
      </c>
      <c r="E3" s="85" t="s">
        <v>6</v>
      </c>
      <c r="F3" s="85" t="s">
        <v>7</v>
      </c>
      <c r="G3" s="85" t="s">
        <v>8</v>
      </c>
      <c r="H3" s="85" t="s">
        <v>9</v>
      </c>
      <c r="I3" s="85" t="s">
        <v>10</v>
      </c>
      <c r="J3" s="85" t="s">
        <v>11</v>
      </c>
      <c r="K3" s="85" t="s">
        <v>12</v>
      </c>
      <c r="L3" s="85" t="s">
        <v>13</v>
      </c>
      <c r="M3" s="85" t="s">
        <v>14</v>
      </c>
      <c r="N3" s="140"/>
    </row>
    <row r="4" spans="1:15" ht="15.75">
      <c r="A4" s="138" t="s">
        <v>15</v>
      </c>
      <c r="B4" s="85" t="s">
        <v>16</v>
      </c>
      <c r="C4" s="76">
        <f t="shared" ref="C4:E5" si="0">C6+C8+C10</f>
        <v>12304.579999999998</v>
      </c>
      <c r="D4" s="76">
        <f t="shared" si="0"/>
        <v>5451.9400000000005</v>
      </c>
      <c r="E4" s="76">
        <f t="shared" si="0"/>
        <v>27.080000000000002</v>
      </c>
      <c r="F4" s="76">
        <f t="shared" ref="F4:M5" si="1">F6+F8+F10</f>
        <v>76.06</v>
      </c>
      <c r="G4" s="76">
        <f t="shared" si="1"/>
        <v>17859.66</v>
      </c>
      <c r="H4" s="76">
        <f t="shared" si="1"/>
        <v>16131.7</v>
      </c>
      <c r="I4" s="76">
        <f t="shared" si="1"/>
        <v>1207.49</v>
      </c>
      <c r="J4" s="76">
        <f t="shared" si="1"/>
        <v>3843.0599999999995</v>
      </c>
      <c r="K4" s="76">
        <f t="shared" si="1"/>
        <v>21182.25</v>
      </c>
      <c r="L4" s="76">
        <f t="shared" si="1"/>
        <v>39041.909999999996</v>
      </c>
      <c r="M4" s="76">
        <f t="shared" si="1"/>
        <v>8836.6500000000033</v>
      </c>
      <c r="N4" s="77">
        <f>N6+N8+N10</f>
        <v>47878.560000000005</v>
      </c>
      <c r="O4" s="2"/>
    </row>
    <row r="5" spans="1:15" ht="15.75">
      <c r="A5" s="65"/>
      <c r="B5" s="85" t="s">
        <v>17</v>
      </c>
      <c r="C5" s="78">
        <f t="shared" si="0"/>
        <v>3211513</v>
      </c>
      <c r="D5" s="78">
        <f t="shared" si="0"/>
        <v>1337908</v>
      </c>
      <c r="E5" s="78">
        <f t="shared" si="0"/>
        <v>1334</v>
      </c>
      <c r="F5" s="78">
        <f>F7+F9+F11</f>
        <v>9535</v>
      </c>
      <c r="G5" s="78">
        <f>G7+G9+G11</f>
        <v>4560290</v>
      </c>
      <c r="H5" s="78">
        <f>H7+H9+H11</f>
        <v>3549846</v>
      </c>
      <c r="I5" s="78">
        <f t="shared" si="1"/>
        <v>274045</v>
      </c>
      <c r="J5" s="78">
        <f t="shared" si="1"/>
        <v>934045</v>
      </c>
      <c r="K5" s="78">
        <f t="shared" si="1"/>
        <v>4757936</v>
      </c>
      <c r="L5" s="78">
        <f t="shared" si="1"/>
        <v>9318226</v>
      </c>
      <c r="M5" s="78">
        <f>M7+M9+M11</f>
        <v>1349233</v>
      </c>
      <c r="N5" s="77">
        <f>N7+N9+N11</f>
        <v>10667459</v>
      </c>
      <c r="O5" s="2"/>
    </row>
    <row r="6" spans="1:15">
      <c r="A6" s="142" t="s">
        <v>18</v>
      </c>
      <c r="B6" s="85" t="s">
        <v>16</v>
      </c>
      <c r="C6" s="113">
        <f ca="1">'Kurzeme kopā'!C6+'Latgale kopā'!C6+'Rīga kopā'!C6+'Vidzeme kopā'!C6+'Zemgale kopā'!C6</f>
        <v>8403.4499999999989</v>
      </c>
      <c r="D6" s="113">
        <f ca="1">'Kurzeme kopā'!D6+'Latgale kopā'!D6+'Rīga kopā'!D6+'Vidzeme kopā'!D6+'Zemgale kopā'!D6</f>
        <v>4210.6900000000005</v>
      </c>
      <c r="E6" s="113">
        <f ca="1">'Kurzeme kopā'!E6+'Latgale kopā'!E6+'Rīga kopā'!E6+'Vidzeme kopā'!E6+'Zemgale kopā'!E6</f>
        <v>0</v>
      </c>
      <c r="F6" s="113">
        <f ca="1">'Kurzeme kopā'!F6+'Latgale kopā'!F6+'Rīga kopā'!F6+'Vidzeme kopā'!F6+'Zemgale kopā'!F6</f>
        <v>52.150000000000006</v>
      </c>
      <c r="G6" s="111">
        <f ca="1">SUM(C6:F6)</f>
        <v>12666.289999999999</v>
      </c>
      <c r="H6" s="113">
        <f ca="1">'Kurzeme kopā'!H6+'Latgale kopā'!H6+'Rīga kopā'!H6+'Vidzeme kopā'!H6+'Zemgale kopā'!H6</f>
        <v>12749.99</v>
      </c>
      <c r="I6" s="113">
        <f ca="1">'Kurzeme kopā'!I6+'Latgale kopā'!I6+'Rīga kopā'!I6+'Vidzeme kopā'!I6+'Zemgale kopā'!I6</f>
        <v>1086</v>
      </c>
      <c r="J6" s="113">
        <f ca="1">'Kurzeme kopā'!J6+'Latgale kopā'!J6+'Rīga kopā'!J6+'Vidzeme kopā'!J6+'Zemgale kopā'!J6</f>
        <v>3404.4899999999993</v>
      </c>
      <c r="K6" s="111">
        <f ca="1">SUM(H6:J6)</f>
        <v>17240.48</v>
      </c>
      <c r="L6" s="111">
        <f ca="1">G6+K6</f>
        <v>29906.769999999997</v>
      </c>
      <c r="M6" s="113">
        <f ca="1">'Kurzeme kopā'!M6+'Latgale kopā'!M6+'Rīga kopā'!M6+'Vidzeme kopā'!M6+'Zemgale kopā'!M6</f>
        <v>7402.5200000000023</v>
      </c>
      <c r="N6" s="112">
        <f>SUM(L6:M6)</f>
        <v>37309.29</v>
      </c>
      <c r="O6" s="2"/>
    </row>
    <row r="7" spans="1:15" ht="15.75">
      <c r="A7" s="142"/>
      <c r="B7" s="85" t="s">
        <v>17</v>
      </c>
      <c r="C7" s="114">
        <f ca="1">'Kurzeme kopā'!C7+'Latgale kopā'!C7+'Rīga kopā'!C7+'Vidzeme kopā'!C7+'Zemgale kopā'!C7</f>
        <v>2544709</v>
      </c>
      <c r="D7" s="114">
        <f ca="1">'Kurzeme kopā'!D7+'Latgale kopā'!D7+'Rīga kopā'!D7+'Vidzeme kopā'!D7+'Zemgale kopā'!D7</f>
        <v>1158246</v>
      </c>
      <c r="E7" s="114">
        <f ca="1">'Kurzeme kopā'!E7+'Latgale kopā'!E7+'Rīga kopā'!E7+'Vidzeme kopā'!E7+'Zemgale kopā'!E7</f>
        <v>0</v>
      </c>
      <c r="F7" s="114">
        <f ca="1">'Kurzeme kopā'!F7+'Latgale kopā'!F7+'Rīga kopā'!F7+'Vidzeme kopā'!F7+'Zemgale kopā'!F7</f>
        <v>8681</v>
      </c>
      <c r="G7" s="129">
        <f t="shared" ref="G7:G37" si="2">SUM(C7:F7)</f>
        <v>3711636</v>
      </c>
      <c r="H7" s="114">
        <f ca="1">'Kurzeme kopā'!H7+'Latgale kopā'!H7+'Rīga kopā'!H7+'Vidzeme kopā'!H7+'Zemgale kopā'!H7</f>
        <v>3067283</v>
      </c>
      <c r="I7" s="114">
        <f ca="1">'Kurzeme kopā'!I7+'Latgale kopā'!I7+'Rīga kopā'!I7+'Vidzeme kopā'!I7+'Zemgale kopā'!I7</f>
        <v>267838</v>
      </c>
      <c r="J7" s="114">
        <f ca="1">'Kurzeme kopā'!J7+'Latgale kopā'!J7+'Rīga kopā'!J7+'Vidzeme kopā'!J7+'Zemgale kopā'!J7</f>
        <v>913666</v>
      </c>
      <c r="K7" s="129">
        <f t="shared" ref="K7:K36" si="3">SUM(H7:J7)</f>
        <v>4248787</v>
      </c>
      <c r="L7" s="129">
        <f t="shared" ref="L7:L37" si="4">G7+K7</f>
        <v>7960423</v>
      </c>
      <c r="M7" s="114">
        <f ca="1">'Kurzeme kopā'!M7+'Latgale kopā'!M7+'Rīga kopā'!M7+'Vidzeme kopā'!M7+'Zemgale kopā'!M7</f>
        <v>1290783</v>
      </c>
      <c r="N7" s="112">
        <f t="shared" ref="N7:N36" si="5">SUM(L7:M7)</f>
        <v>9251206</v>
      </c>
      <c r="O7" s="2"/>
    </row>
    <row r="8" spans="1:15">
      <c r="A8" s="142" t="s">
        <v>19</v>
      </c>
      <c r="B8" s="85" t="s">
        <v>16</v>
      </c>
      <c r="C8" s="113">
        <f ca="1">'Kurzeme kopā'!C8+'Latgale kopā'!C8+'Rīga kopā'!C8+'Vidzeme kopā'!C8+'Zemgale kopā'!C8</f>
        <v>1425.9000000000003</v>
      </c>
      <c r="D8" s="113">
        <f ca="1">'Kurzeme kopā'!D8+'Latgale kopā'!D8+'Rīga kopā'!D8+'Vidzeme kopā'!D8+'Zemgale kopā'!D8</f>
        <v>644.38</v>
      </c>
      <c r="E8" s="113">
        <f ca="1">'Kurzeme kopā'!E8+'Latgale kopā'!E8+'Rīga kopā'!E8+'Vidzeme kopā'!E8+'Zemgale kopā'!E8</f>
        <v>27.080000000000002</v>
      </c>
      <c r="F8" s="113">
        <f ca="1">'Kurzeme kopā'!F8+'Latgale kopā'!F8+'Rīga kopā'!F8+'Vidzeme kopā'!F8+'Zemgale kopā'!F8</f>
        <v>23.91</v>
      </c>
      <c r="G8" s="111">
        <f t="shared" si="2"/>
        <v>2121.27</v>
      </c>
      <c r="H8" s="113">
        <f ca="1">'Kurzeme kopā'!H8+'Latgale kopā'!H8+'Rīga kopā'!H8+'Vidzeme kopā'!H8+'Zemgale kopā'!H8</f>
        <v>1320.83</v>
      </c>
      <c r="I8" s="113">
        <f ca="1">'Kurzeme kopā'!I8+'Latgale kopā'!I8+'Rīga kopā'!I8+'Vidzeme kopā'!I8+'Zemgale kopā'!I8</f>
        <v>121.49</v>
      </c>
      <c r="J8" s="113">
        <f ca="1">'Kurzeme kopā'!J8+'Latgale kopā'!J8+'Rīga kopā'!J8+'Vidzeme kopā'!J8+'Zemgale kopā'!J8</f>
        <v>438.57</v>
      </c>
      <c r="K8" s="111">
        <f t="shared" si="3"/>
        <v>1880.8899999999999</v>
      </c>
      <c r="L8" s="111">
        <f t="shared" si="4"/>
        <v>4002.16</v>
      </c>
      <c r="M8" s="113">
        <f ca="1">'Kurzeme kopā'!M8+'Latgale kopā'!M8+'Rīga kopā'!M8+'Vidzeme kopā'!M8+'Zemgale kopā'!M8</f>
        <v>1434.1300000000003</v>
      </c>
      <c r="N8" s="112">
        <f t="shared" si="5"/>
        <v>5436.29</v>
      </c>
      <c r="O8" s="2"/>
    </row>
    <row r="9" spans="1:15" ht="29.25" customHeight="1">
      <c r="A9" s="142"/>
      <c r="B9" s="85" t="s">
        <v>17</v>
      </c>
      <c r="C9" s="114">
        <f ca="1">'Kurzeme kopā'!C9+'Latgale kopā'!C9+'Rīga kopā'!C9+'Vidzeme kopā'!C9+'Zemgale kopā'!C9</f>
        <v>79570</v>
      </c>
      <c r="D9" s="114">
        <f ca="1">'Kurzeme kopā'!D9+'Latgale kopā'!D9+'Rīga kopā'!D9+'Vidzeme kopā'!D9+'Zemgale kopā'!D9</f>
        <v>33505</v>
      </c>
      <c r="E9" s="114">
        <f ca="1">'Kurzeme kopā'!E9+'Latgale kopā'!E9+'Rīga kopā'!E9+'Vidzeme kopā'!E9+'Zemgale kopā'!E9</f>
        <v>1334</v>
      </c>
      <c r="F9" s="114">
        <f ca="1">'Kurzeme kopā'!F9+'Latgale kopā'!F9+'Rīga kopā'!F9+'Vidzeme kopā'!F9+'Zemgale kopā'!F9</f>
        <v>854</v>
      </c>
      <c r="G9" s="129">
        <f ca="1">SUM(C9:F9)</f>
        <v>115263</v>
      </c>
      <c r="H9" s="114">
        <f ca="1">'Kurzeme kopā'!H9+'Latgale kopā'!H9+'Rīga kopā'!H9+'Vidzeme kopā'!H9+'Zemgale kopā'!H9</f>
        <v>63486</v>
      </c>
      <c r="I9" s="114">
        <f ca="1">'Kurzeme kopā'!I9+'Latgale kopā'!I9+'Rīga kopā'!I9+'Vidzeme kopā'!I9+'Zemgale kopā'!I9</f>
        <v>6207</v>
      </c>
      <c r="J9" s="114">
        <f ca="1">'Kurzeme kopā'!J9+'Latgale kopā'!J9+'Rīga kopā'!J9+'Vidzeme kopā'!J9+'Zemgale kopā'!J9</f>
        <v>20379</v>
      </c>
      <c r="K9" s="129">
        <f t="shared" si="3"/>
        <v>90072</v>
      </c>
      <c r="L9" s="129">
        <f ca="1">G9+K9</f>
        <v>205335</v>
      </c>
      <c r="M9" s="114">
        <f ca="1">'Kurzeme kopā'!M9+'Latgale kopā'!M9+'Rīga kopā'!M9+'Vidzeme kopā'!M9+'Zemgale kopā'!M9</f>
        <v>58450</v>
      </c>
      <c r="N9" s="112">
        <f>SUM(L9:M9)</f>
        <v>263785</v>
      </c>
      <c r="O9" s="2"/>
    </row>
    <row r="10" spans="1:15" ht="13.5" customHeight="1">
      <c r="A10" s="142" t="s">
        <v>20</v>
      </c>
      <c r="B10" s="85" t="s">
        <v>16</v>
      </c>
      <c r="C10" s="113">
        <f ca="1">'Kurzeme kopā'!C10+'Latgale kopā'!C10+'Rīga kopā'!C10+'Vidzeme kopā'!C10+'Zemgale kopā'!C10</f>
        <v>2475.2300000000005</v>
      </c>
      <c r="D10" s="113">
        <f ca="1">'Kurzeme kopā'!D10+'Latgale kopā'!D10+'Rīga kopā'!D10+'Vidzeme kopā'!D10+'Zemgale kopā'!D10</f>
        <v>596.87000000000012</v>
      </c>
      <c r="E10" s="113">
        <f ca="1">'Kurzeme kopā'!E10+'Latgale kopā'!E10+'Rīga kopā'!E10+'Vidzeme kopā'!E10+'Zemgale kopā'!E10</f>
        <v>0</v>
      </c>
      <c r="F10" s="113">
        <f ca="1">'Kurzeme kopā'!F10+'Latgale kopā'!F10+'Rīga kopā'!F10+'Vidzeme kopā'!F10+'Zemgale kopā'!F10</f>
        <v>0</v>
      </c>
      <c r="G10" s="111">
        <f t="shared" si="2"/>
        <v>3072.1000000000004</v>
      </c>
      <c r="H10" s="113">
        <f ca="1">'Kurzeme kopā'!H10+'Latgale kopā'!H10+'Rīga kopā'!H10+'Vidzeme kopā'!H10+'Zemgale kopā'!H10</f>
        <v>2060.88</v>
      </c>
      <c r="I10" s="113">
        <f ca="1">'Kurzeme kopā'!I10+'Latgale kopā'!I10+'Rīga kopā'!I10+'Vidzeme kopā'!I10+'Zemgale kopā'!I10</f>
        <v>0</v>
      </c>
      <c r="J10" s="113">
        <f ca="1">'Kurzeme kopā'!J10+'Latgale kopā'!J10+'Rīga kopā'!J10+'Vidzeme kopā'!J10+'Zemgale kopā'!J10</f>
        <v>0</v>
      </c>
      <c r="K10" s="111">
        <f t="shared" si="3"/>
        <v>2060.88</v>
      </c>
      <c r="L10" s="111">
        <f t="shared" si="4"/>
        <v>5132.9800000000005</v>
      </c>
      <c r="M10" s="113">
        <f ca="1">'Kurzeme kopā'!M10+'Latgale kopā'!M10+'Rīga kopā'!M10+'Vidzeme kopā'!M10+'Zemgale kopā'!M10</f>
        <v>0</v>
      </c>
      <c r="N10" s="112">
        <f t="shared" si="5"/>
        <v>5132.9800000000005</v>
      </c>
      <c r="O10" s="2"/>
    </row>
    <row r="11" spans="1:15" ht="13.5" customHeight="1">
      <c r="A11" s="142"/>
      <c r="B11" s="85" t="s">
        <v>17</v>
      </c>
      <c r="C11" s="114">
        <f ca="1">'Kurzeme kopā'!C11+'Latgale kopā'!C11+'Rīga kopā'!C11+'Vidzeme kopā'!C11+'Zemgale kopā'!C11</f>
        <v>587234</v>
      </c>
      <c r="D11" s="114">
        <f ca="1">'Kurzeme kopā'!D11+'Latgale kopā'!D11+'Rīga kopā'!D11+'Vidzeme kopā'!D11+'Zemgale kopā'!D11</f>
        <v>146157</v>
      </c>
      <c r="E11" s="114">
        <f ca="1">'Kurzeme kopā'!E11+'Latgale kopā'!E11+'Rīga kopā'!E11+'Vidzeme kopā'!E11+'Zemgale kopā'!E11</f>
        <v>0</v>
      </c>
      <c r="F11" s="114">
        <f ca="1">'Kurzeme kopā'!F11+'Latgale kopā'!F11+'Rīga kopā'!F11+'Vidzeme kopā'!F11+'Zemgale kopā'!F11</f>
        <v>0</v>
      </c>
      <c r="G11" s="129">
        <f t="shared" si="2"/>
        <v>733391</v>
      </c>
      <c r="H11" s="114">
        <f ca="1">'Kurzeme kopā'!H11+'Latgale kopā'!H11+'Rīga kopā'!H11+'Vidzeme kopā'!H11+'Zemgale kopā'!H11</f>
        <v>419077</v>
      </c>
      <c r="I11" s="114">
        <f ca="1">'Kurzeme kopā'!I11+'Latgale kopā'!I11+'Rīga kopā'!I11+'Vidzeme kopā'!I11+'Zemgale kopā'!I11</f>
        <v>0</v>
      </c>
      <c r="J11" s="114">
        <f ca="1">'Kurzeme kopā'!J11+'Latgale kopā'!J11+'Rīga kopā'!J11+'Vidzeme kopā'!J11+'Zemgale kopā'!J11</f>
        <v>0</v>
      </c>
      <c r="K11" s="129">
        <f t="shared" si="3"/>
        <v>419077</v>
      </c>
      <c r="L11" s="129">
        <f t="shared" si="4"/>
        <v>1152468</v>
      </c>
      <c r="M11" s="114">
        <f ca="1">'Kurzeme kopā'!M11+'Latgale kopā'!M11+'Rīga kopā'!M11+'Vidzeme kopā'!M11+'Zemgale kopā'!M11</f>
        <v>0</v>
      </c>
      <c r="N11" s="112">
        <f>SUM(L11:M11)</f>
        <v>1152468</v>
      </c>
      <c r="O11" s="2"/>
    </row>
    <row r="12" spans="1:15" ht="13.5" customHeight="1">
      <c r="A12" s="138" t="s">
        <v>21</v>
      </c>
      <c r="B12" s="85" t="s">
        <v>16</v>
      </c>
      <c r="C12" s="113">
        <f ca="1">'Kurzeme kopā'!C12+'Latgale kopā'!C12+'Rīga kopā'!C12+'Vidzeme kopā'!C12+'Zemgale kopā'!C12</f>
        <v>11045.42</v>
      </c>
      <c r="D12" s="113">
        <f ca="1">'Kurzeme kopā'!D12+'Latgale kopā'!D12+'Rīga kopā'!D12+'Vidzeme kopā'!D12+'Zemgale kopā'!D12</f>
        <v>9303.36</v>
      </c>
      <c r="E12" s="113">
        <f ca="1">'Kurzeme kopā'!E12+'Latgale kopā'!E12+'Rīga kopā'!E12+'Vidzeme kopā'!E12+'Zemgale kopā'!E12</f>
        <v>50.68</v>
      </c>
      <c r="F12" s="113">
        <f ca="1">'Kurzeme kopā'!F12+'Latgale kopā'!F12+'Rīga kopā'!F12+'Vidzeme kopā'!F12+'Zemgale kopā'!F12</f>
        <v>53.13000000000001</v>
      </c>
      <c r="G12" s="76">
        <f t="shared" si="2"/>
        <v>20452.59</v>
      </c>
      <c r="H12" s="113">
        <f ca="1">'Kurzeme kopā'!H12+'Latgale kopā'!H12+'Rīga kopā'!H12+'Vidzeme kopā'!H12+'Zemgale kopā'!H12</f>
        <v>9180.5299999999988</v>
      </c>
      <c r="I12" s="113">
        <f ca="1">'Kurzeme kopā'!I12+'Latgale kopā'!I12+'Rīga kopā'!I12+'Vidzeme kopā'!I12+'Zemgale kopā'!I12</f>
        <v>834.9899999999999</v>
      </c>
      <c r="J12" s="113">
        <f ca="1">'Kurzeme kopā'!J12+'Latgale kopā'!J12+'Rīga kopā'!J12+'Vidzeme kopā'!J12+'Zemgale kopā'!J12</f>
        <v>816.51</v>
      </c>
      <c r="K12" s="76">
        <f t="shared" si="3"/>
        <v>10832.029999999999</v>
      </c>
      <c r="L12" s="76">
        <f t="shared" si="4"/>
        <v>31284.62</v>
      </c>
      <c r="M12" s="113">
        <f ca="1">'Kurzeme kopā'!M12+'Latgale kopā'!M12+'Rīga kopā'!M12+'Vidzeme kopā'!M12+'Zemgale kopā'!M12</f>
        <v>982.94000000000017</v>
      </c>
      <c r="N12" s="77">
        <f t="shared" si="5"/>
        <v>32267.559999999998</v>
      </c>
      <c r="O12" s="2"/>
    </row>
    <row r="13" spans="1:15" ht="13.5" customHeight="1">
      <c r="A13" s="3" t="s">
        <v>22</v>
      </c>
      <c r="B13" s="85" t="s">
        <v>17</v>
      </c>
      <c r="C13" s="114">
        <f ca="1">'Kurzeme kopā'!C13+'Latgale kopā'!C13+'Rīga kopā'!C13+'Vidzeme kopā'!C13+'Zemgale kopā'!C13</f>
        <v>528098</v>
      </c>
      <c r="D13" s="114">
        <f ca="1">'Kurzeme kopā'!D13+'Latgale kopā'!D13+'Rīga kopā'!D13+'Vidzeme kopā'!D13+'Zemgale kopā'!D13</f>
        <v>469837</v>
      </c>
      <c r="E13" s="114">
        <f ca="1">'Kurzeme kopā'!E13+'Latgale kopā'!E13+'Rīga kopā'!E13+'Vidzeme kopā'!E13+'Zemgale kopā'!E13</f>
        <v>1854</v>
      </c>
      <c r="F13" s="114">
        <f ca="1">'Kurzeme kopā'!F13+'Latgale kopā'!F13+'Rīga kopā'!F13+'Vidzeme kopā'!F13+'Zemgale kopā'!F13</f>
        <v>1379</v>
      </c>
      <c r="G13" s="78">
        <f t="shared" si="2"/>
        <v>1001168</v>
      </c>
      <c r="H13" s="114">
        <f ca="1">'Kurzeme kopā'!H13+'Latgale kopā'!H13+'Rīga kopā'!H13+'Vidzeme kopā'!H13+'Zemgale kopā'!H13</f>
        <v>309928</v>
      </c>
      <c r="I13" s="114">
        <f ca="1">'Kurzeme kopā'!I13+'Latgale kopā'!I13+'Rīga kopā'!I13+'Vidzeme kopā'!I13+'Zemgale kopā'!I13</f>
        <v>31186</v>
      </c>
      <c r="J13" s="114">
        <f ca="1">'Kurzeme kopā'!J13+'Latgale kopā'!J13+'Rīga kopā'!J13+'Vidzeme kopā'!J13+'Zemgale kopā'!J13</f>
        <v>26188</v>
      </c>
      <c r="K13" s="78">
        <f t="shared" si="3"/>
        <v>367302</v>
      </c>
      <c r="L13" s="78">
        <f t="shared" si="4"/>
        <v>1368470</v>
      </c>
      <c r="M13" s="114">
        <f ca="1">'Kurzeme kopā'!M13+'Latgale kopā'!M13+'Rīga kopā'!M13+'Vidzeme kopā'!M13+'Zemgale kopā'!M13</f>
        <v>25659</v>
      </c>
      <c r="N13" s="77">
        <f t="shared" si="5"/>
        <v>1394129</v>
      </c>
      <c r="O13" s="2"/>
    </row>
    <row r="14" spans="1:15" ht="13.5" customHeight="1">
      <c r="A14" s="169" t="s">
        <v>23</v>
      </c>
      <c r="B14" s="85" t="s">
        <v>16</v>
      </c>
      <c r="C14" s="113">
        <f ca="1">'Kurzeme kopā'!C14+'Latgale kopā'!C14+'Rīga kopā'!C14+'Vidzeme kopā'!C14+'Zemgale kopā'!C14</f>
        <v>207.20999999999998</v>
      </c>
      <c r="D14" s="113">
        <f ca="1">'Kurzeme kopā'!D14+'Latgale kopā'!D14+'Rīga kopā'!D14+'Vidzeme kopā'!D14+'Zemgale kopā'!D14</f>
        <v>337.46000000000004</v>
      </c>
      <c r="E14" s="113">
        <f ca="1">'Kurzeme kopā'!E14+'Latgale kopā'!E14+'Rīga kopā'!E14+'Vidzeme kopā'!E14+'Zemgale kopā'!E14</f>
        <v>0</v>
      </c>
      <c r="F14" s="113">
        <f ca="1">'Kurzeme kopā'!F14+'Latgale kopā'!F14+'Rīga kopā'!F14+'Vidzeme kopā'!F14+'Zemgale kopā'!F14</f>
        <v>54.870000000000005</v>
      </c>
      <c r="G14" s="76">
        <f t="shared" si="2"/>
        <v>599.54000000000008</v>
      </c>
      <c r="H14" s="113">
        <f ca="1">'Kurzeme kopā'!H14+'Latgale kopā'!H14+'Rīga kopā'!H14+'Vidzeme kopā'!H14+'Zemgale kopā'!H14</f>
        <v>319.86999999999995</v>
      </c>
      <c r="I14" s="113">
        <f ca="1">'Kurzeme kopā'!I14+'Latgale kopā'!I14+'Rīga kopā'!I14+'Vidzeme kopā'!I14+'Zemgale kopā'!I14</f>
        <v>17.57</v>
      </c>
      <c r="J14" s="113">
        <f ca="1">'Kurzeme kopā'!J14+'Latgale kopā'!J14+'Rīga kopā'!J14+'Vidzeme kopā'!J14+'Zemgale kopā'!J14</f>
        <v>59.260000000000005</v>
      </c>
      <c r="K14" s="76">
        <f t="shared" si="3"/>
        <v>396.69999999999993</v>
      </c>
      <c r="L14" s="76">
        <f t="shared" si="4"/>
        <v>996.24</v>
      </c>
      <c r="M14" s="113">
        <f ca="1">'Kurzeme kopā'!M14+'Latgale kopā'!M14+'Rīga kopā'!M14+'Vidzeme kopā'!M14+'Zemgale kopā'!M14</f>
        <v>7.43</v>
      </c>
      <c r="N14" s="77">
        <f t="shared" si="5"/>
        <v>1003.67</v>
      </c>
      <c r="O14" s="2"/>
    </row>
    <row r="15" spans="1:15" ht="13.5" customHeight="1">
      <c r="A15" s="169"/>
      <c r="B15" s="85" t="s">
        <v>17</v>
      </c>
      <c r="C15" s="114">
        <f ca="1">'Kurzeme kopā'!C15+'Latgale kopā'!C15+'Rīga kopā'!C15+'Vidzeme kopā'!C15+'Zemgale kopā'!C15</f>
        <v>27708</v>
      </c>
      <c r="D15" s="114">
        <f ca="1">'Kurzeme kopā'!D15+'Latgale kopā'!D15+'Rīga kopā'!D15+'Vidzeme kopā'!D15+'Zemgale kopā'!D15</f>
        <v>53734</v>
      </c>
      <c r="E15" s="114">
        <f ca="1">'Kurzeme kopā'!E15+'Latgale kopā'!E15+'Rīga kopā'!E15+'Vidzeme kopā'!E15+'Zemgale kopā'!E15</f>
        <v>0</v>
      </c>
      <c r="F15" s="114">
        <f ca="1">'Kurzeme kopā'!F15+'Latgale kopā'!F15+'Rīga kopā'!F15+'Vidzeme kopā'!F15+'Zemgale kopā'!F15</f>
        <v>6626</v>
      </c>
      <c r="G15" s="78">
        <f t="shared" si="2"/>
        <v>88068</v>
      </c>
      <c r="H15" s="114">
        <f ca="1">'Kurzeme kopā'!H15+'Latgale kopā'!H15+'Rīga kopā'!H15+'Vidzeme kopā'!H15+'Zemgale kopā'!H15</f>
        <v>34439</v>
      </c>
      <c r="I15" s="114">
        <f ca="1">'Kurzeme kopā'!I15+'Latgale kopā'!I15+'Rīga kopā'!I15+'Vidzeme kopā'!I15+'Zemgale kopā'!I15</f>
        <v>1811</v>
      </c>
      <c r="J15" s="114">
        <f ca="1">'Kurzeme kopā'!J15+'Latgale kopā'!J15+'Rīga kopā'!J15+'Vidzeme kopā'!J15+'Zemgale kopā'!J15</f>
        <v>8009</v>
      </c>
      <c r="K15" s="78">
        <f t="shared" si="3"/>
        <v>44259</v>
      </c>
      <c r="L15" s="78">
        <f t="shared" si="4"/>
        <v>132327</v>
      </c>
      <c r="M15" s="114">
        <f ca="1">'Kurzeme kopā'!M15+'Latgale kopā'!M15+'Rīga kopā'!M15+'Vidzeme kopā'!M15+'Zemgale kopā'!M15</f>
        <v>1131</v>
      </c>
      <c r="N15" s="77">
        <f t="shared" si="5"/>
        <v>133458</v>
      </c>
      <c r="O15" s="2"/>
    </row>
    <row r="16" spans="1:15" ht="13.5" customHeight="1">
      <c r="A16" s="169" t="s">
        <v>24</v>
      </c>
      <c r="B16" s="85" t="s">
        <v>16</v>
      </c>
      <c r="C16" s="113">
        <f ca="1">'Kurzeme kopā'!C16+'Latgale kopā'!C16+'Rīga kopā'!C16+'Vidzeme kopā'!C16+'Zemgale kopā'!C16</f>
        <v>8019.5600000000013</v>
      </c>
      <c r="D16" s="113">
        <f ca="1">'Kurzeme kopā'!D16+'Latgale kopā'!D16+'Rīga kopā'!D16+'Vidzeme kopā'!D16+'Zemgale kopā'!D16</f>
        <v>6489.32</v>
      </c>
      <c r="E16" s="113">
        <f ca="1">'Kurzeme kopā'!E16+'Latgale kopā'!E16+'Rīga kopā'!E16+'Vidzeme kopā'!E16+'Zemgale kopā'!E16</f>
        <v>161.26</v>
      </c>
      <c r="F16" s="113">
        <f ca="1">'Kurzeme kopā'!F16+'Latgale kopā'!F16+'Rīga kopā'!F16+'Vidzeme kopā'!F16+'Zemgale kopā'!F16</f>
        <v>231.99</v>
      </c>
      <c r="G16" s="76">
        <f t="shared" si="2"/>
        <v>14902.130000000001</v>
      </c>
      <c r="H16" s="113">
        <f ca="1">'Kurzeme kopā'!H16+'Latgale kopā'!H16+'Rīga kopā'!H16+'Vidzeme kopā'!H16+'Zemgale kopā'!H16</f>
        <v>3613.1000000000004</v>
      </c>
      <c r="I16" s="113">
        <f ca="1">'Kurzeme kopā'!I16+'Latgale kopā'!I16+'Rīga kopā'!I16+'Vidzeme kopā'!I16+'Zemgale kopā'!I16</f>
        <v>308.35000000000002</v>
      </c>
      <c r="J16" s="113">
        <f ca="1">'Kurzeme kopā'!J16+'Latgale kopā'!J16+'Rīga kopā'!J16+'Vidzeme kopā'!J16+'Zemgale kopā'!J16</f>
        <v>502.58999999999992</v>
      </c>
      <c r="K16" s="76">
        <f t="shared" si="3"/>
        <v>4424.04</v>
      </c>
      <c r="L16" s="76">
        <f t="shared" si="4"/>
        <v>19326.170000000002</v>
      </c>
      <c r="M16" s="113">
        <f ca="1">'Kurzeme kopā'!M16+'Latgale kopā'!M16+'Rīga kopā'!M16+'Vidzeme kopā'!M16+'Zemgale kopā'!M16</f>
        <v>473.71999999999997</v>
      </c>
      <c r="N16" s="77">
        <f t="shared" si="5"/>
        <v>19799.890000000003</v>
      </c>
      <c r="O16" s="2"/>
    </row>
    <row r="17" spans="1:15" ht="13.5" customHeight="1">
      <c r="A17" s="169"/>
      <c r="B17" s="85" t="s">
        <v>17</v>
      </c>
      <c r="C17" s="114">
        <f ca="1">'Kurzeme kopā'!C17+'Latgale kopā'!C17+'Rīga kopā'!C17+'Vidzeme kopā'!C17+'Zemgale kopā'!C17</f>
        <v>95459.3</v>
      </c>
      <c r="D17" s="114">
        <f ca="1">'Kurzeme kopā'!D17+'Latgale kopā'!D17+'Rīga kopā'!D17+'Vidzeme kopā'!D17+'Zemgale kopā'!D17</f>
        <v>85265.48</v>
      </c>
      <c r="E17" s="114">
        <f ca="1">'Kurzeme kopā'!E17+'Latgale kopā'!E17+'Rīga kopā'!E17+'Vidzeme kopā'!E17+'Zemgale kopā'!E17</f>
        <v>1067</v>
      </c>
      <c r="F17" s="114">
        <f ca="1">'Kurzeme kopā'!F17+'Latgale kopā'!F17+'Rīga kopā'!F17+'Vidzeme kopā'!F17+'Zemgale kopā'!F17</f>
        <v>5493</v>
      </c>
      <c r="G17" s="78">
        <f t="shared" si="2"/>
        <v>187284.78</v>
      </c>
      <c r="H17" s="114">
        <f ca="1">'Kurzeme kopā'!H17+'Latgale kopā'!H17+'Rīga kopā'!H17+'Vidzeme kopā'!H17+'Zemgale kopā'!H17</f>
        <v>52965.740000000005</v>
      </c>
      <c r="I17" s="114">
        <f ca="1">'Kurzeme kopā'!I17+'Latgale kopā'!I17+'Rīga kopā'!I17+'Vidzeme kopā'!I17+'Zemgale kopā'!I17</f>
        <v>3533</v>
      </c>
      <c r="J17" s="114">
        <f ca="1">'Kurzeme kopā'!J17+'Latgale kopā'!J17+'Rīga kopā'!J17+'Vidzeme kopā'!J17+'Zemgale kopā'!J17</f>
        <v>8657</v>
      </c>
      <c r="K17" s="78">
        <f t="shared" si="3"/>
        <v>65155.740000000005</v>
      </c>
      <c r="L17" s="78">
        <f t="shared" si="4"/>
        <v>252440.52000000002</v>
      </c>
      <c r="M17" s="114">
        <f ca="1">'Kurzeme kopā'!M17+'Latgale kopā'!M17+'Rīga kopā'!M17+'Vidzeme kopā'!M17+'Zemgale kopā'!M17</f>
        <v>6766</v>
      </c>
      <c r="N17" s="77">
        <f t="shared" si="5"/>
        <v>259206.52000000002</v>
      </c>
      <c r="O17" s="2"/>
    </row>
    <row r="18" spans="1:15" ht="13.5" customHeight="1">
      <c r="A18" s="143" t="s">
        <v>25</v>
      </c>
      <c r="B18" s="85" t="s">
        <v>16</v>
      </c>
      <c r="C18" s="113">
        <f ca="1">'Kurzeme kopā'!C18+'Latgale kopā'!C18+'Rīga kopā'!C18+'Vidzeme kopā'!C18+'Zemgale kopā'!C18</f>
        <v>19.07</v>
      </c>
      <c r="D18" s="113">
        <f ca="1">'Kurzeme kopā'!D18+'Latgale kopā'!D18+'Rīga kopā'!D18+'Vidzeme kopā'!D18+'Zemgale kopā'!D18</f>
        <v>67.97999999999999</v>
      </c>
      <c r="E18" s="113">
        <f ca="1">'Kurzeme kopā'!E18+'Latgale kopā'!E18+'Rīga kopā'!E18+'Vidzeme kopā'!E18+'Zemgale kopā'!E18</f>
        <v>0</v>
      </c>
      <c r="F18" s="113">
        <f ca="1">'Kurzeme kopā'!F18+'Latgale kopā'!F18+'Rīga kopā'!F18+'Vidzeme kopā'!F18+'Zemgale kopā'!F18</f>
        <v>0</v>
      </c>
      <c r="G18" s="76">
        <f t="shared" si="2"/>
        <v>87.049999999999983</v>
      </c>
      <c r="H18" s="113">
        <f ca="1">'Kurzeme kopā'!H18+'Latgale kopā'!H18+'Rīga kopā'!H18+'Vidzeme kopā'!H18+'Zemgale kopā'!H18</f>
        <v>32.25</v>
      </c>
      <c r="I18" s="113">
        <f ca="1">'Kurzeme kopā'!I18+'Latgale kopā'!I18+'Rīga kopā'!I18+'Vidzeme kopā'!I18+'Zemgale kopā'!I18</f>
        <v>0.67</v>
      </c>
      <c r="J18" s="113">
        <f ca="1">'Kurzeme kopā'!J18+'Latgale kopā'!J18+'Rīga kopā'!J18+'Vidzeme kopā'!J18+'Zemgale kopā'!J18</f>
        <v>0</v>
      </c>
      <c r="K18" s="76">
        <f t="shared" si="3"/>
        <v>32.92</v>
      </c>
      <c r="L18" s="76">
        <f t="shared" si="4"/>
        <v>119.96999999999998</v>
      </c>
      <c r="M18" s="113">
        <f ca="1">'Kurzeme kopā'!M18+'Latgale kopā'!M18+'Rīga kopā'!M18+'Vidzeme kopā'!M18+'Zemgale kopā'!M18</f>
        <v>0.5</v>
      </c>
      <c r="N18" s="77">
        <f t="shared" si="5"/>
        <v>120.46999999999998</v>
      </c>
      <c r="O18" s="2"/>
    </row>
    <row r="19" spans="1:15" ht="13.5" customHeight="1">
      <c r="A19" s="143"/>
      <c r="B19" s="85" t="s">
        <v>17</v>
      </c>
      <c r="C19" s="113">
        <f ca="1">'Kurzeme kopā'!C19+'Latgale kopā'!C19+'Rīga kopā'!C19+'Vidzeme kopā'!C19+'Zemgale kopā'!C19</f>
        <v>3955</v>
      </c>
      <c r="D19" s="113">
        <f ca="1">'Kurzeme kopā'!D19+'Latgale kopā'!D19+'Rīga kopā'!D19+'Vidzeme kopā'!D19+'Zemgale kopā'!D19</f>
        <v>17245</v>
      </c>
      <c r="E19" s="113">
        <f ca="1">'Kurzeme kopā'!E19+'Latgale kopā'!E19+'Rīga kopā'!E19+'Vidzeme kopā'!E19+'Zemgale kopā'!E19</f>
        <v>0</v>
      </c>
      <c r="F19" s="113">
        <f ca="1">'Kurzeme kopā'!F19+'Latgale kopā'!F19+'Rīga kopā'!F19+'Vidzeme kopā'!F19+'Zemgale kopā'!F19</f>
        <v>0</v>
      </c>
      <c r="G19" s="76">
        <f t="shared" si="2"/>
        <v>21200</v>
      </c>
      <c r="H19" s="113">
        <f ca="1">'Kurzeme kopā'!H19+'Latgale kopā'!H19+'Rīga kopā'!H19+'Vidzeme kopā'!H19+'Zemgale kopā'!H19</f>
        <v>4924</v>
      </c>
      <c r="I19" s="113">
        <f ca="1">'Kurzeme kopā'!I19+'Latgale kopā'!I19+'Rīga kopā'!I19+'Vidzeme kopā'!I19+'Zemgale kopā'!I19</f>
        <v>42</v>
      </c>
      <c r="J19" s="113">
        <f ca="1">'Kurzeme kopā'!J19+'Latgale kopā'!J19+'Rīga kopā'!J19+'Vidzeme kopā'!J19+'Zemgale kopā'!J19</f>
        <v>0</v>
      </c>
      <c r="K19" s="76">
        <f t="shared" si="3"/>
        <v>4966</v>
      </c>
      <c r="L19" s="76">
        <f t="shared" si="4"/>
        <v>26166</v>
      </c>
      <c r="M19" s="113">
        <f ca="1">'Kurzeme kopā'!M19+'Latgale kopā'!M19+'Rīga kopā'!M19+'Vidzeme kopā'!M19+'Zemgale kopā'!M19</f>
        <v>114</v>
      </c>
      <c r="N19" s="77">
        <f t="shared" si="5"/>
        <v>26280</v>
      </c>
      <c r="O19" s="2"/>
    </row>
    <row r="20" spans="1:15" ht="13.5" customHeight="1">
      <c r="A20" s="143" t="s">
        <v>26</v>
      </c>
      <c r="B20" s="85" t="s">
        <v>16</v>
      </c>
      <c r="C20" s="113">
        <f ca="1">'Kurzeme kopā'!C20+'Latgale kopā'!C20+'Rīga kopā'!C20+'Vidzeme kopā'!C20+'Zemgale kopā'!C20</f>
        <v>0</v>
      </c>
      <c r="D20" s="113">
        <f ca="1">'Kurzeme kopā'!D20+'Latgale kopā'!D20+'Rīga kopā'!D20+'Vidzeme kopā'!D20+'Zemgale kopā'!D20</f>
        <v>0</v>
      </c>
      <c r="E20" s="113">
        <f ca="1">'Kurzeme kopā'!E20+'Latgale kopā'!E20+'Rīga kopā'!E20+'Vidzeme kopā'!E20+'Zemgale kopā'!E20</f>
        <v>0</v>
      </c>
      <c r="F20" s="113">
        <f ca="1">'Kurzeme kopā'!F20+'Latgale kopā'!F20+'Rīga kopā'!F20+'Vidzeme kopā'!F20+'Zemgale kopā'!F20</f>
        <v>0</v>
      </c>
      <c r="G20" s="76">
        <f t="shared" si="2"/>
        <v>0</v>
      </c>
      <c r="H20" s="113">
        <f ca="1">'Kurzeme kopā'!H20+'Latgale kopā'!H20+'Rīga kopā'!H20+'Vidzeme kopā'!H20+'Zemgale kopā'!H20</f>
        <v>1.51</v>
      </c>
      <c r="I20" s="113">
        <f ca="1">'Kurzeme kopā'!I20+'Latgale kopā'!I20+'Rīga kopā'!I20+'Vidzeme kopā'!I20+'Zemgale kopā'!I20</f>
        <v>0</v>
      </c>
      <c r="J20" s="113">
        <f ca="1">'Kurzeme kopā'!J20+'Latgale kopā'!J20+'Rīga kopā'!J20+'Vidzeme kopā'!J20+'Zemgale kopā'!J20</f>
        <v>1.98</v>
      </c>
      <c r="K20" s="76">
        <f t="shared" si="3"/>
        <v>3.49</v>
      </c>
      <c r="L20" s="76">
        <f t="shared" si="4"/>
        <v>3.49</v>
      </c>
      <c r="M20" s="113">
        <f ca="1">'Kurzeme kopā'!M20+'Latgale kopā'!M20+'Rīga kopā'!M20+'Vidzeme kopā'!M20+'Zemgale kopā'!M20</f>
        <v>0</v>
      </c>
      <c r="N20" s="77">
        <f t="shared" si="5"/>
        <v>3.49</v>
      </c>
      <c r="O20" s="2"/>
    </row>
    <row r="21" spans="1:15" ht="13.5" customHeight="1">
      <c r="A21" s="143"/>
      <c r="B21" s="85" t="s">
        <v>17</v>
      </c>
      <c r="C21" s="113">
        <f ca="1">'Kurzeme kopā'!C21+'Latgale kopā'!C21+'Rīga kopā'!C21+'Vidzeme kopā'!C21+'Zemgale kopā'!C21</f>
        <v>0</v>
      </c>
      <c r="D21" s="113">
        <f ca="1">'Kurzeme kopā'!D21+'Latgale kopā'!D21+'Rīga kopā'!D21+'Vidzeme kopā'!D21+'Zemgale kopā'!D21</f>
        <v>0</v>
      </c>
      <c r="E21" s="113">
        <f ca="1">'Kurzeme kopā'!E21+'Latgale kopā'!E21+'Rīga kopā'!E21+'Vidzeme kopā'!E21+'Zemgale kopā'!E21</f>
        <v>0</v>
      </c>
      <c r="F21" s="113">
        <f ca="1">'Kurzeme kopā'!F21+'Latgale kopā'!F21+'Rīga kopā'!F21+'Vidzeme kopā'!F21+'Zemgale kopā'!F21</f>
        <v>0</v>
      </c>
      <c r="G21" s="76">
        <f t="shared" si="2"/>
        <v>0</v>
      </c>
      <c r="H21" s="113">
        <f ca="1">'Kurzeme kopā'!H21+'Latgale kopā'!H21+'Rīga kopā'!H21+'Vidzeme kopā'!H21+'Zemgale kopā'!H21</f>
        <v>13</v>
      </c>
      <c r="I21" s="113">
        <f ca="1">'Kurzeme kopā'!I21+'Latgale kopā'!I21+'Rīga kopā'!I21+'Vidzeme kopā'!I21+'Zemgale kopā'!I21</f>
        <v>0</v>
      </c>
      <c r="J21" s="113">
        <f ca="1">'Kurzeme kopā'!J21+'Latgale kopā'!J21+'Rīga kopā'!J21+'Vidzeme kopā'!J21+'Zemgale kopā'!J21</f>
        <v>50</v>
      </c>
      <c r="K21" s="76">
        <f t="shared" si="3"/>
        <v>63</v>
      </c>
      <c r="L21" s="76">
        <f t="shared" si="4"/>
        <v>63</v>
      </c>
      <c r="M21" s="113">
        <f ca="1">'Kurzeme kopā'!M21+'Latgale kopā'!M21+'Rīga kopā'!M21+'Vidzeme kopā'!M21+'Zemgale kopā'!M21</f>
        <v>0</v>
      </c>
      <c r="N21" s="77">
        <f t="shared" si="5"/>
        <v>63</v>
      </c>
      <c r="O21" s="2"/>
    </row>
    <row r="22" spans="1:15" ht="13.5" customHeight="1">
      <c r="A22" s="138" t="s">
        <v>27</v>
      </c>
      <c r="B22" s="85" t="s">
        <v>16</v>
      </c>
      <c r="C22" s="113">
        <f ca="1">'Kurzeme kopā'!C22+'Latgale kopā'!C22+'Rīga kopā'!C22+'Vidzeme kopā'!C22+'Zemgale kopā'!C22</f>
        <v>409.51</v>
      </c>
      <c r="D22" s="113">
        <f ca="1">'Kurzeme kopā'!D22+'Latgale kopā'!D22+'Rīga kopā'!D22+'Vidzeme kopā'!D22+'Zemgale kopā'!D22</f>
        <v>305.26</v>
      </c>
      <c r="E22" s="113">
        <f ca="1">'Kurzeme kopā'!E22+'Latgale kopā'!E22+'Rīga kopā'!E22+'Vidzeme kopā'!E22+'Zemgale kopā'!E22</f>
        <v>0</v>
      </c>
      <c r="F22" s="113">
        <f ca="1">'Kurzeme kopā'!F22+'Latgale kopā'!F22+'Rīga kopā'!F22+'Vidzeme kopā'!F22+'Zemgale kopā'!F22</f>
        <v>1.67</v>
      </c>
      <c r="G22" s="76">
        <f t="shared" si="2"/>
        <v>716.43999999999994</v>
      </c>
      <c r="H22" s="113">
        <f ca="1">'Kurzeme kopā'!H22+'Latgale kopā'!H22+'Rīga kopā'!H22+'Vidzeme kopā'!H22+'Zemgale kopā'!H22</f>
        <v>389.82000000000005</v>
      </c>
      <c r="I22" s="113">
        <f ca="1">'Kurzeme kopā'!I22+'Latgale kopā'!I22+'Rīga kopā'!I22+'Vidzeme kopā'!I22+'Zemgale kopā'!I22</f>
        <v>5.36</v>
      </c>
      <c r="J22" s="113">
        <f ca="1">'Kurzeme kopā'!J22+'Latgale kopā'!J22+'Rīga kopā'!J22+'Vidzeme kopā'!J22+'Zemgale kopā'!J22</f>
        <v>3.4999999999999996</v>
      </c>
      <c r="K22" s="76">
        <f t="shared" si="3"/>
        <v>398.68000000000006</v>
      </c>
      <c r="L22" s="76">
        <f t="shared" si="4"/>
        <v>1115.1199999999999</v>
      </c>
      <c r="M22" s="113">
        <f ca="1">'Kurzeme kopā'!M22+'Latgale kopā'!M22+'Rīga kopā'!M22+'Vidzeme kopā'!M22+'Zemgale kopā'!M22</f>
        <v>1.29</v>
      </c>
      <c r="N22" s="77">
        <f t="shared" si="5"/>
        <v>1116.4099999999999</v>
      </c>
      <c r="O22" s="2"/>
    </row>
    <row r="23" spans="1:15" ht="13.5" customHeight="1">
      <c r="A23" s="65"/>
      <c r="B23" s="85" t="s">
        <v>17</v>
      </c>
      <c r="C23" s="113">
        <f ca="1">'Kurzeme kopā'!C23+'Latgale kopā'!C23+'Rīga kopā'!C23+'Vidzeme kopā'!C23+'Zemgale kopā'!C23</f>
        <v>35492</v>
      </c>
      <c r="D23" s="113">
        <f ca="1">'Kurzeme kopā'!D23+'Latgale kopā'!D23+'Rīga kopā'!D23+'Vidzeme kopā'!D23+'Zemgale kopā'!D23</f>
        <v>30150</v>
      </c>
      <c r="E23" s="113">
        <f ca="1">'Kurzeme kopā'!E23+'Latgale kopā'!E23+'Rīga kopā'!E23+'Vidzeme kopā'!E23+'Zemgale kopā'!E23</f>
        <v>0</v>
      </c>
      <c r="F23" s="113">
        <f ca="1">'Kurzeme kopā'!F23+'Latgale kopā'!F23+'Rīga kopā'!F23+'Vidzeme kopā'!F23+'Zemgale kopā'!F23</f>
        <v>272</v>
      </c>
      <c r="G23" s="76">
        <f t="shared" si="2"/>
        <v>65914</v>
      </c>
      <c r="H23" s="113">
        <f ca="1">'Kurzeme kopā'!H23+'Latgale kopā'!H23+'Rīga kopā'!H23+'Vidzeme kopā'!H23+'Zemgale kopā'!H23</f>
        <v>46581</v>
      </c>
      <c r="I23" s="113">
        <f ca="1">'Kurzeme kopā'!I23+'Latgale kopā'!I23+'Rīga kopā'!I23+'Vidzeme kopā'!I23+'Zemgale kopā'!I23</f>
        <v>324</v>
      </c>
      <c r="J23" s="113">
        <f ca="1">'Kurzeme kopā'!J23+'Latgale kopā'!J23+'Rīga kopā'!J23+'Vidzeme kopā'!J23+'Zemgale kopā'!J23</f>
        <v>776</v>
      </c>
      <c r="K23" s="76">
        <f t="shared" si="3"/>
        <v>47681</v>
      </c>
      <c r="L23" s="76">
        <f t="shared" si="4"/>
        <v>113595</v>
      </c>
      <c r="M23" s="113">
        <f ca="1">'Kurzeme kopā'!M23+'Latgale kopā'!M23+'Rīga kopā'!M23+'Vidzeme kopā'!M23+'Zemgale kopā'!M23</f>
        <v>91</v>
      </c>
      <c r="N23" s="77">
        <f t="shared" si="5"/>
        <v>113686</v>
      </c>
      <c r="O23" s="2"/>
    </row>
    <row r="24" spans="1:15" ht="13.5" customHeight="1">
      <c r="A24" s="169" t="s">
        <v>28</v>
      </c>
      <c r="B24" s="85" t="s">
        <v>16</v>
      </c>
      <c r="C24" s="113">
        <f ca="1">'Kurzeme kopā'!C24+'Latgale kopā'!C24+'Rīga kopā'!C24+'Vidzeme kopā'!C24+'Zemgale kopā'!C24</f>
        <v>1663.67</v>
      </c>
      <c r="D24" s="113">
        <f ca="1">'Kurzeme kopā'!D24+'Latgale kopā'!D24+'Rīga kopā'!D24+'Vidzeme kopā'!D24+'Zemgale kopā'!D24</f>
        <v>403.28000000000003</v>
      </c>
      <c r="E24" s="113">
        <f ca="1">'Kurzeme kopā'!E24+'Latgale kopā'!E24+'Rīga kopā'!E24+'Vidzeme kopā'!E24+'Zemgale kopā'!E24</f>
        <v>8.7800000000000011</v>
      </c>
      <c r="F24" s="113">
        <f ca="1">'Kurzeme kopā'!F24+'Latgale kopā'!F24+'Rīga kopā'!F24+'Vidzeme kopā'!F24+'Zemgale kopā'!F24</f>
        <v>22.36</v>
      </c>
      <c r="G24" s="76">
        <f t="shared" si="2"/>
        <v>2098.0900000000006</v>
      </c>
      <c r="H24" s="113">
        <f ca="1">'Kurzeme kopā'!H24+'Latgale kopā'!H24+'Rīga kopā'!H24+'Vidzeme kopā'!H24+'Zemgale kopā'!H24</f>
        <v>432.78</v>
      </c>
      <c r="I24" s="113">
        <f ca="1">'Kurzeme kopā'!I24+'Latgale kopā'!I24+'Rīga kopā'!I24+'Vidzeme kopā'!I24+'Zemgale kopā'!I24</f>
        <v>21.07</v>
      </c>
      <c r="J24" s="113">
        <f ca="1">'Kurzeme kopā'!J24+'Latgale kopā'!J24+'Rīga kopā'!J24+'Vidzeme kopā'!J24+'Zemgale kopā'!J24</f>
        <v>28.740000000000002</v>
      </c>
      <c r="K24" s="76">
        <f t="shared" si="3"/>
        <v>482.59</v>
      </c>
      <c r="L24" s="76">
        <f t="shared" si="4"/>
        <v>2580.6800000000007</v>
      </c>
      <c r="M24" s="113">
        <f ca="1">'Kurzeme kopā'!M24+'Latgale kopā'!M24+'Rīga kopā'!M24+'Vidzeme kopā'!M24+'Zemgale kopā'!M24</f>
        <v>29.720000000000002</v>
      </c>
      <c r="N24" s="77">
        <f t="shared" si="5"/>
        <v>2610.4000000000005</v>
      </c>
      <c r="O24" s="2"/>
    </row>
    <row r="25" spans="1:15" ht="13.5" customHeight="1">
      <c r="A25" s="169"/>
      <c r="B25" s="85" t="s">
        <v>17</v>
      </c>
      <c r="C25" s="114">
        <f ca="1">'Kurzeme kopā'!C25+'Latgale kopā'!C25+'Rīga kopā'!C25+'Vidzeme kopā'!C25+'Zemgale kopā'!C25</f>
        <v>38931</v>
      </c>
      <c r="D25" s="114">
        <f ca="1">'Kurzeme kopā'!D25+'Latgale kopā'!D25+'Rīga kopā'!D25+'Vidzeme kopā'!D25+'Zemgale kopā'!D25</f>
        <v>9366</v>
      </c>
      <c r="E25" s="114">
        <f ca="1">'Kurzeme kopā'!E25+'Latgale kopā'!E25+'Rīga kopā'!E25+'Vidzeme kopā'!E25+'Zemgale kopā'!E25</f>
        <v>98</v>
      </c>
      <c r="F25" s="114">
        <f ca="1">'Kurzeme kopā'!F25+'Latgale kopā'!F25+'Rīga kopā'!F25+'Vidzeme kopā'!F25+'Zemgale kopā'!F25</f>
        <v>106</v>
      </c>
      <c r="G25" s="78">
        <f t="shared" si="2"/>
        <v>48501</v>
      </c>
      <c r="H25" s="114">
        <f ca="1">'Kurzeme kopā'!H25+'Latgale kopā'!H25+'Rīga kopā'!H25+'Vidzeme kopā'!H25+'Zemgale kopā'!H25</f>
        <v>9396</v>
      </c>
      <c r="I25" s="114">
        <f ca="1">'Kurzeme kopā'!I25+'Latgale kopā'!I25+'Rīga kopā'!I25+'Vidzeme kopā'!I25+'Zemgale kopā'!I25</f>
        <v>569</v>
      </c>
      <c r="J25" s="114">
        <f ca="1">'Kurzeme kopā'!J25+'Latgale kopā'!J25+'Rīga kopā'!J25+'Vidzeme kopā'!J25+'Zemgale kopā'!J25</f>
        <v>910</v>
      </c>
      <c r="K25" s="78">
        <f t="shared" si="3"/>
        <v>10875</v>
      </c>
      <c r="L25" s="78">
        <f t="shared" si="4"/>
        <v>59376</v>
      </c>
      <c r="M25" s="114">
        <f ca="1">'Kurzeme kopā'!M25+'Latgale kopā'!M25+'Rīga kopā'!M25+'Vidzeme kopā'!M25+'Zemgale kopā'!M25</f>
        <v>679</v>
      </c>
      <c r="N25" s="77">
        <f t="shared" si="5"/>
        <v>60055</v>
      </c>
      <c r="O25" s="2"/>
    </row>
    <row r="26" spans="1:15" ht="13.5" customHeight="1">
      <c r="A26" s="169" t="s">
        <v>29</v>
      </c>
      <c r="B26" s="85" t="s">
        <v>16</v>
      </c>
      <c r="C26" s="113">
        <f ca="1">'Kurzeme kopā'!C26+'Latgale kopā'!C26+'Rīga kopā'!C26+'Vidzeme kopā'!C26+'Zemgale kopā'!C26</f>
        <v>4.32</v>
      </c>
      <c r="D26" s="113">
        <f ca="1">'Kurzeme kopā'!D26+'Latgale kopā'!D26+'Rīga kopā'!D26+'Vidzeme kopā'!D26+'Zemgale kopā'!D26</f>
        <v>0</v>
      </c>
      <c r="E26" s="113">
        <f ca="1">'Kurzeme kopā'!E26+'Latgale kopā'!E26+'Rīga kopā'!E26+'Vidzeme kopā'!E26+'Zemgale kopā'!E26</f>
        <v>0</v>
      </c>
      <c r="F26" s="113">
        <f ca="1">'Kurzeme kopā'!F26+'Latgale kopā'!F26+'Rīga kopā'!F26+'Vidzeme kopā'!F26+'Zemgale kopā'!F26</f>
        <v>0</v>
      </c>
      <c r="G26" s="76">
        <f t="shared" si="2"/>
        <v>4.32</v>
      </c>
      <c r="H26" s="113">
        <f ca="1">'Kurzeme kopā'!H26+'Latgale kopā'!H26+'Rīga kopā'!H26+'Vidzeme kopā'!H26+'Zemgale kopā'!H26</f>
        <v>0</v>
      </c>
      <c r="I26" s="113">
        <f ca="1">'Kurzeme kopā'!I26+'Latgale kopā'!I26+'Rīga kopā'!I26+'Vidzeme kopā'!I26+'Zemgale kopā'!I26</f>
        <v>0</v>
      </c>
      <c r="J26" s="113">
        <f ca="1">'Kurzeme kopā'!J26+'Latgale kopā'!J26+'Rīga kopā'!J26+'Vidzeme kopā'!J26+'Zemgale kopā'!J26</f>
        <v>0</v>
      </c>
      <c r="K26" s="76">
        <f t="shared" si="3"/>
        <v>0</v>
      </c>
      <c r="L26" s="76">
        <f t="shared" si="4"/>
        <v>4.32</v>
      </c>
      <c r="M26" s="113">
        <f ca="1">'Kurzeme kopā'!M26+'Latgale kopā'!M26+'Rīga kopā'!M26+'Vidzeme kopā'!M26+'Zemgale kopā'!M26</f>
        <v>0</v>
      </c>
      <c r="N26" s="77">
        <f t="shared" si="5"/>
        <v>4.32</v>
      </c>
      <c r="O26" s="2"/>
    </row>
    <row r="27" spans="1:15" ht="13.5" customHeight="1">
      <c r="A27" s="169"/>
      <c r="B27" s="85" t="s">
        <v>17</v>
      </c>
      <c r="C27" s="113">
        <f ca="1">'Kurzeme kopā'!C27+'Latgale kopā'!C27+'Rīga kopā'!C27+'Vidzeme kopā'!C27+'Zemgale kopā'!C27</f>
        <v>10</v>
      </c>
      <c r="D27" s="113">
        <f ca="1">'Kurzeme kopā'!D27+'Latgale kopā'!D27+'Rīga kopā'!D27+'Vidzeme kopā'!D27+'Zemgale kopā'!D27</f>
        <v>0</v>
      </c>
      <c r="E27" s="113">
        <f ca="1">'Kurzeme kopā'!E27+'Latgale kopā'!E27+'Rīga kopā'!E27+'Vidzeme kopā'!E27+'Zemgale kopā'!E27</f>
        <v>0</v>
      </c>
      <c r="F27" s="113">
        <f ca="1">'Kurzeme kopā'!F27+'Latgale kopā'!F27+'Rīga kopā'!F27+'Vidzeme kopā'!F27+'Zemgale kopā'!F27</f>
        <v>0</v>
      </c>
      <c r="G27" s="76">
        <f t="shared" si="2"/>
        <v>10</v>
      </c>
      <c r="H27" s="113">
        <f ca="1">'Kurzeme kopā'!H27+'Latgale kopā'!H27+'Rīga kopā'!H27+'Vidzeme kopā'!H27+'Zemgale kopā'!H27</f>
        <v>0</v>
      </c>
      <c r="I27" s="113">
        <f ca="1">'Kurzeme kopā'!I27+'Latgale kopā'!I27+'Rīga kopā'!I27+'Vidzeme kopā'!I27+'Zemgale kopā'!I27</f>
        <v>0</v>
      </c>
      <c r="J27" s="113">
        <f ca="1">'Kurzeme kopā'!J27+'Latgale kopā'!J27+'Rīga kopā'!J27+'Vidzeme kopā'!J27+'Zemgale kopā'!J27</f>
        <v>0</v>
      </c>
      <c r="K27" s="76">
        <f t="shared" si="3"/>
        <v>0</v>
      </c>
      <c r="L27" s="76">
        <f t="shared" si="4"/>
        <v>10</v>
      </c>
      <c r="M27" s="113">
        <f ca="1">'Kurzeme kopā'!M27+'Latgale kopā'!M27+'Rīga kopā'!M27+'Vidzeme kopā'!M27+'Zemgale kopā'!M27</f>
        <v>0</v>
      </c>
      <c r="N27" s="77">
        <f t="shared" si="5"/>
        <v>10</v>
      </c>
      <c r="O27" s="2"/>
    </row>
    <row r="28" spans="1:15" ht="13.5" customHeight="1">
      <c r="A28" s="169" t="s">
        <v>30</v>
      </c>
      <c r="B28" s="85" t="s">
        <v>16</v>
      </c>
      <c r="C28" s="113">
        <f ca="1">'Kurzeme kopā'!C28+'Latgale kopā'!C28+'Rīga kopā'!C28+'Vidzeme kopā'!C28+'Zemgale kopā'!C28</f>
        <v>5.57</v>
      </c>
      <c r="D28" s="113">
        <f ca="1">'Kurzeme kopā'!D28+'Latgale kopā'!D28+'Rīga kopā'!D28+'Vidzeme kopā'!D28+'Zemgale kopā'!D28</f>
        <v>10.5</v>
      </c>
      <c r="E28" s="113">
        <f ca="1">'Kurzeme kopā'!E28+'Latgale kopā'!E28+'Rīga kopā'!E28+'Vidzeme kopā'!E28+'Zemgale kopā'!E28</f>
        <v>0</v>
      </c>
      <c r="F28" s="113">
        <f ca="1">'Kurzeme kopā'!F28+'Latgale kopā'!F28+'Rīga kopā'!F28+'Vidzeme kopā'!F28+'Zemgale kopā'!F28</f>
        <v>4.46</v>
      </c>
      <c r="G28" s="76">
        <f t="shared" si="2"/>
        <v>20.53</v>
      </c>
      <c r="H28" s="113">
        <f ca="1">'Kurzeme kopā'!H28+'Latgale kopā'!H28+'Rīga kopā'!H28+'Vidzeme kopā'!H28+'Zemgale kopā'!H28</f>
        <v>0.5</v>
      </c>
      <c r="I28" s="113">
        <f ca="1">'Kurzeme kopā'!I28+'Latgale kopā'!I28+'Rīga kopā'!I28+'Vidzeme kopā'!I28+'Zemgale kopā'!I28</f>
        <v>0</v>
      </c>
      <c r="J28" s="113">
        <f ca="1">'Kurzeme kopā'!J28+'Latgale kopā'!J28+'Rīga kopā'!J28+'Vidzeme kopā'!J28+'Zemgale kopā'!J28</f>
        <v>0.2</v>
      </c>
      <c r="K28" s="76">
        <f t="shared" si="3"/>
        <v>0.7</v>
      </c>
      <c r="L28" s="76">
        <f t="shared" si="4"/>
        <v>21.23</v>
      </c>
      <c r="M28" s="113">
        <f ca="1">'Kurzeme kopā'!M28+'Latgale kopā'!M28+'Rīga kopā'!M28+'Vidzeme kopā'!M28+'Zemgale kopā'!M28</f>
        <v>0</v>
      </c>
      <c r="N28" s="77">
        <f t="shared" si="5"/>
        <v>21.23</v>
      </c>
      <c r="O28" s="2"/>
    </row>
    <row r="29" spans="1:15" ht="13.5" customHeight="1">
      <c r="A29" s="169"/>
      <c r="B29" s="85" t="s">
        <v>17</v>
      </c>
      <c r="C29" s="113">
        <f ca="1">'Kurzeme kopā'!C29+'Latgale kopā'!C29+'Rīga kopā'!C29+'Vidzeme kopā'!C29+'Zemgale kopā'!C29</f>
        <v>169</v>
      </c>
      <c r="D29" s="113">
        <f ca="1">'Kurzeme kopā'!D29+'Latgale kopā'!D29+'Rīga kopā'!D29+'Vidzeme kopā'!D29+'Zemgale kopā'!D29</f>
        <v>110</v>
      </c>
      <c r="E29" s="113">
        <f ca="1">'Kurzeme kopā'!E29+'Latgale kopā'!E29+'Rīga kopā'!E29+'Vidzeme kopā'!E29+'Zemgale kopā'!E29</f>
        <v>0</v>
      </c>
      <c r="F29" s="113">
        <f ca="1">'Kurzeme kopā'!F29+'Latgale kopā'!F29+'Rīga kopā'!F29+'Vidzeme kopā'!F29+'Zemgale kopā'!F29</f>
        <v>36</v>
      </c>
      <c r="G29" s="76">
        <f t="shared" si="2"/>
        <v>315</v>
      </c>
      <c r="H29" s="113">
        <f ca="1">'Kurzeme kopā'!H29+'Latgale kopā'!H29+'Rīga kopā'!H29+'Vidzeme kopā'!H29+'Zemgale kopā'!H29</f>
        <v>9</v>
      </c>
      <c r="I29" s="113">
        <f ca="1">'Kurzeme kopā'!I29+'Latgale kopā'!I29+'Rīga kopā'!I29+'Vidzeme kopā'!I29+'Zemgale kopā'!I29</f>
        <v>0</v>
      </c>
      <c r="J29" s="113">
        <f ca="1">'Kurzeme kopā'!J29+'Latgale kopā'!J29+'Rīga kopā'!J29+'Vidzeme kopā'!J29+'Zemgale kopā'!J29</f>
        <v>1</v>
      </c>
      <c r="K29" s="76">
        <f t="shared" si="3"/>
        <v>10</v>
      </c>
      <c r="L29" s="76">
        <f t="shared" si="4"/>
        <v>325</v>
      </c>
      <c r="M29" s="113">
        <f ca="1">'Kurzeme kopā'!M29+'Latgale kopā'!M29+'Rīga kopā'!M29+'Vidzeme kopā'!M29+'Zemgale kopā'!M29</f>
        <v>0</v>
      </c>
      <c r="N29" s="77">
        <f t="shared" si="5"/>
        <v>325</v>
      </c>
      <c r="O29" s="2"/>
    </row>
    <row r="30" spans="1:15" ht="13.5" customHeight="1">
      <c r="A30" s="169" t="s">
        <v>31</v>
      </c>
      <c r="B30" s="85" t="s">
        <v>16</v>
      </c>
      <c r="C30" s="113">
        <f ca="1">'Kurzeme kopā'!C30+'Latgale kopā'!C30+'Rīga kopā'!C30+'Vidzeme kopā'!C30+'Zemgale kopā'!C30</f>
        <v>626.0100000000001</v>
      </c>
      <c r="D30" s="113">
        <f ca="1">'Kurzeme kopā'!D30+'Latgale kopā'!D30+'Rīga kopā'!D30+'Vidzeme kopā'!D30+'Zemgale kopā'!D30</f>
        <v>200.15</v>
      </c>
      <c r="E30" s="113">
        <f ca="1">'Kurzeme kopā'!E30+'Latgale kopā'!E30+'Rīga kopā'!E30+'Vidzeme kopā'!E30+'Zemgale kopā'!E30</f>
        <v>0.8</v>
      </c>
      <c r="F30" s="113">
        <f ca="1">'Kurzeme kopā'!F30+'Latgale kopā'!F30+'Rīga kopā'!F30+'Vidzeme kopā'!F30+'Zemgale kopā'!F30</f>
        <v>3.3400000000000003</v>
      </c>
      <c r="G30" s="76">
        <f t="shared" si="2"/>
        <v>830.30000000000007</v>
      </c>
      <c r="H30" s="113">
        <f ca="1">'Kurzeme kopā'!H30+'Latgale kopā'!H30+'Rīga kopā'!H30+'Vidzeme kopā'!H30+'Zemgale kopā'!H30</f>
        <v>323.04999999999995</v>
      </c>
      <c r="I30" s="113">
        <f ca="1">'Kurzeme kopā'!I30+'Latgale kopā'!I30+'Rīga kopā'!I30+'Vidzeme kopā'!I30+'Zemgale kopā'!I30</f>
        <v>13.25</v>
      </c>
      <c r="J30" s="113">
        <f ca="1">'Kurzeme kopā'!J30+'Latgale kopā'!J30+'Rīga kopā'!J30+'Vidzeme kopā'!J30+'Zemgale kopā'!J30</f>
        <v>38.489999999999995</v>
      </c>
      <c r="K30" s="76">
        <f t="shared" si="3"/>
        <v>374.78999999999996</v>
      </c>
      <c r="L30" s="76">
        <f t="shared" si="4"/>
        <v>1205.0900000000001</v>
      </c>
      <c r="M30" s="113">
        <f ca="1">'Kurzeme kopā'!M30+'Latgale kopā'!M30+'Rīga kopā'!M30+'Vidzeme kopā'!M30+'Zemgale kopā'!M30</f>
        <v>48.83</v>
      </c>
      <c r="N30" s="77">
        <f t="shared" si="5"/>
        <v>1253.92</v>
      </c>
      <c r="O30" s="2"/>
    </row>
    <row r="31" spans="1:15" ht="13.5" customHeight="1">
      <c r="A31" s="169"/>
      <c r="B31" s="85" t="s">
        <v>17</v>
      </c>
      <c r="C31" s="113">
        <f ca="1">'Kurzeme kopā'!C31+'Latgale kopā'!C31+'Rīga kopā'!C31+'Vidzeme kopā'!C31+'Zemgale kopā'!C31</f>
        <v>105314</v>
      </c>
      <c r="D31" s="113">
        <f ca="1">'Kurzeme kopā'!D31+'Latgale kopā'!D31+'Rīga kopā'!D31+'Vidzeme kopā'!D31+'Zemgale kopā'!D31</f>
        <v>37423</v>
      </c>
      <c r="E31" s="113">
        <f ca="1">'Kurzeme kopā'!E31+'Latgale kopā'!E31+'Rīga kopā'!E31+'Vidzeme kopā'!E31+'Zemgale kopā'!E31</f>
        <v>128</v>
      </c>
      <c r="F31" s="113">
        <f ca="1">'Kurzeme kopā'!F31+'Latgale kopā'!F31+'Rīga kopā'!F31+'Vidzeme kopā'!F31+'Zemgale kopā'!F31</f>
        <v>616</v>
      </c>
      <c r="G31" s="76">
        <f t="shared" si="2"/>
        <v>143481</v>
      </c>
      <c r="H31" s="113">
        <f ca="1">'Kurzeme kopā'!H31+'Latgale kopā'!H31+'Rīga kopā'!H31+'Vidzeme kopā'!H31+'Zemgale kopā'!H31</f>
        <v>41355</v>
      </c>
      <c r="I31" s="113">
        <f ca="1">'Kurzeme kopā'!I31+'Latgale kopā'!I31+'Rīga kopā'!I31+'Vidzeme kopā'!I31+'Zemgale kopā'!I31</f>
        <v>2379</v>
      </c>
      <c r="J31" s="113">
        <f ca="1">'Kurzeme kopā'!J31+'Latgale kopā'!J31+'Rīga kopā'!J31+'Vidzeme kopā'!J31+'Zemgale kopā'!J31</f>
        <v>5955</v>
      </c>
      <c r="K31" s="76">
        <f t="shared" si="3"/>
        <v>49689</v>
      </c>
      <c r="L31" s="76">
        <f t="shared" si="4"/>
        <v>193170</v>
      </c>
      <c r="M31" s="114">
        <f ca="1">'Kurzeme kopā'!M31+'Latgale kopā'!M31+'Rīga kopā'!M31+'Vidzeme kopā'!M31+'Zemgale kopā'!M31</f>
        <v>6761</v>
      </c>
      <c r="N31" s="77">
        <f t="shared" si="5"/>
        <v>199931</v>
      </c>
      <c r="O31" s="2"/>
    </row>
    <row r="32" spans="1:15" ht="13.5" customHeight="1">
      <c r="A32" s="169" t="s">
        <v>32</v>
      </c>
      <c r="B32" s="85" t="s">
        <v>16</v>
      </c>
      <c r="C32" s="113">
        <f ca="1">'Kurzeme kopā'!C32+'Latgale kopā'!C32+'Rīga kopā'!C32+'Vidzeme kopā'!C32+'Zemgale kopā'!C32</f>
        <v>0</v>
      </c>
      <c r="D32" s="113">
        <f ca="1">'Kurzeme kopā'!D32+'Latgale kopā'!D32+'Rīga kopā'!D32+'Vidzeme kopā'!D32+'Zemgale kopā'!D32</f>
        <v>0</v>
      </c>
      <c r="E32" s="113">
        <f ca="1">'Kurzeme kopā'!E32+'Latgale kopā'!E32+'Rīga kopā'!E32+'Vidzeme kopā'!E32+'Zemgale kopā'!E32</f>
        <v>0</v>
      </c>
      <c r="F32" s="113">
        <f ca="1">'Kurzeme kopā'!F32+'Latgale kopā'!F32+'Rīga kopā'!F32+'Vidzeme kopā'!F32+'Zemgale kopā'!F32</f>
        <v>0</v>
      </c>
      <c r="G32" s="76">
        <f t="shared" si="2"/>
        <v>0</v>
      </c>
      <c r="H32" s="113">
        <f ca="1">'Kurzeme kopā'!H32+'Latgale kopā'!H32+'Rīga kopā'!H32+'Vidzeme kopā'!H32+'Zemgale kopā'!H32</f>
        <v>0</v>
      </c>
      <c r="I32" s="113">
        <f ca="1">'Kurzeme kopā'!I32+'Latgale kopā'!I32+'Rīga kopā'!I32+'Vidzeme kopā'!I32+'Zemgale kopā'!I32</f>
        <v>0</v>
      </c>
      <c r="J32" s="113">
        <f ca="1">'Kurzeme kopā'!J32+'Latgale kopā'!J32+'Rīga kopā'!J32+'Vidzeme kopā'!J32+'Zemgale kopā'!J32</f>
        <v>0</v>
      </c>
      <c r="K32" s="76">
        <f t="shared" si="3"/>
        <v>0</v>
      </c>
      <c r="L32" s="76">
        <f t="shared" si="4"/>
        <v>0</v>
      </c>
      <c r="M32" s="113">
        <f ca="1">'Kurzeme kopā'!M32+'Latgale kopā'!M32+'Rīga kopā'!M32+'Vidzeme kopā'!M32+'Zemgale kopā'!M32</f>
        <v>0</v>
      </c>
      <c r="N32" s="77">
        <f t="shared" si="5"/>
        <v>0</v>
      </c>
      <c r="O32" s="2"/>
    </row>
    <row r="33" spans="1:16" ht="13.5" customHeight="1">
      <c r="A33" s="169"/>
      <c r="B33" s="85" t="s">
        <v>17</v>
      </c>
      <c r="C33" s="114">
        <f ca="1">'Kurzeme kopā'!C33+'Latgale kopā'!C33+'Rīga kopā'!C33+'Vidzeme kopā'!C33+'Zemgale kopā'!C33</f>
        <v>0</v>
      </c>
      <c r="D33" s="114">
        <f ca="1">'Kurzeme kopā'!D33+'Latgale kopā'!D33+'Rīga kopā'!D33+'Vidzeme kopā'!D33+'Zemgale kopā'!D33</f>
        <v>0</v>
      </c>
      <c r="E33" s="114">
        <f ca="1">'Kurzeme kopā'!E33+'Latgale kopā'!E33+'Rīga kopā'!E33+'Vidzeme kopā'!E33+'Zemgale kopā'!E33</f>
        <v>0</v>
      </c>
      <c r="F33" s="114">
        <f ca="1">'Kurzeme kopā'!F33+'Latgale kopā'!F33+'Rīga kopā'!F33+'Vidzeme kopā'!F33+'Zemgale kopā'!F33</f>
        <v>0</v>
      </c>
      <c r="G33" s="78">
        <f t="shared" si="2"/>
        <v>0</v>
      </c>
      <c r="H33" s="114">
        <v>0</v>
      </c>
      <c r="I33" s="114">
        <f ca="1">'Kurzeme kopā'!I33+'Latgale kopā'!I33+'Rīga kopā'!I33+'Vidzeme kopā'!I33+'Zemgale kopā'!I33</f>
        <v>0</v>
      </c>
      <c r="J33" s="114">
        <f ca="1">'Kurzeme kopā'!J33+'Latgale kopā'!J33+'Rīga kopā'!J33+'Vidzeme kopā'!J33+'Zemgale kopā'!J33</f>
        <v>0</v>
      </c>
      <c r="K33" s="78">
        <f t="shared" si="3"/>
        <v>0</v>
      </c>
      <c r="L33" s="78">
        <f t="shared" si="4"/>
        <v>0</v>
      </c>
      <c r="M33" s="114">
        <f ca="1">'Kurzeme kopā'!M33+'Latgale kopā'!M33+'Rīga kopā'!M33+'Vidzeme kopā'!M33+'Zemgale kopā'!M33</f>
        <v>0</v>
      </c>
      <c r="N33" s="77">
        <f t="shared" si="5"/>
        <v>0</v>
      </c>
      <c r="O33" s="2"/>
    </row>
    <row r="34" spans="1:16" ht="13.5" customHeight="1">
      <c r="A34" s="169" t="s">
        <v>33</v>
      </c>
      <c r="B34" s="85" t="s">
        <v>16</v>
      </c>
      <c r="C34" s="113">
        <f ca="1">'Kurzeme kopā'!C34+'Latgale kopā'!C34+'Rīga kopā'!C34+'Vidzeme kopā'!C34+'Zemgale kopā'!C34</f>
        <v>27.16</v>
      </c>
      <c r="D34" s="113">
        <f ca="1">'Kurzeme kopā'!D34+'Latgale kopā'!D34+'Rīga kopā'!D34+'Vidzeme kopā'!D34+'Zemgale kopā'!D34</f>
        <v>0.76</v>
      </c>
      <c r="E34" s="113">
        <f ca="1">'Kurzeme kopā'!E34+'Latgale kopā'!E34+'Rīga kopā'!E34+'Vidzeme kopā'!E34+'Zemgale kopā'!E34</f>
        <v>0</v>
      </c>
      <c r="F34" s="113">
        <f ca="1">'Kurzeme kopā'!F34+'Latgale kopā'!F34+'Rīga kopā'!F34+'Vidzeme kopā'!F34+'Zemgale kopā'!F34</f>
        <v>0</v>
      </c>
      <c r="G34" s="76">
        <f t="shared" si="2"/>
        <v>27.92</v>
      </c>
      <c r="H34" s="113">
        <f ca="1">'Kurzeme kopā'!H34+'Latgale kopā'!H34+'Rīga kopā'!H34+'Vidzeme kopā'!H34+'Zemgale kopā'!H34</f>
        <v>8.9499999999999993</v>
      </c>
      <c r="I34" s="113">
        <f ca="1">'Kurzeme kopā'!I34+'Latgale kopā'!I34+'Rīga kopā'!I34+'Vidzeme kopā'!I34+'Zemgale kopā'!I34</f>
        <v>1.39</v>
      </c>
      <c r="J34" s="113">
        <f ca="1">'Kurzeme kopā'!J34+'Latgale kopā'!J34+'Rīga kopā'!J34+'Vidzeme kopā'!J34+'Zemgale kopā'!J34</f>
        <v>1.31</v>
      </c>
      <c r="K34" s="76">
        <f t="shared" si="3"/>
        <v>11.65</v>
      </c>
      <c r="L34" s="76">
        <f t="shared" si="4"/>
        <v>39.57</v>
      </c>
      <c r="M34" s="113">
        <f ca="1">'Kurzeme kopā'!M34+'Latgale kopā'!M34+'Rīga kopā'!M34+'Vidzeme kopā'!M34+'Zemgale kopā'!M34</f>
        <v>2.8600000000000003</v>
      </c>
      <c r="N34" s="77">
        <f t="shared" si="5"/>
        <v>42.43</v>
      </c>
      <c r="O34" s="2"/>
    </row>
    <row r="35" spans="1:16" ht="13.5" customHeight="1">
      <c r="A35" s="169"/>
      <c r="B35" s="85" t="s">
        <v>17</v>
      </c>
      <c r="C35" s="114">
        <f ca="1">'Kurzeme kopā'!C35+'Latgale kopā'!C35+'Rīga kopā'!C35+'Vidzeme kopā'!C35+'Zemgale kopā'!C35</f>
        <v>2121.41</v>
      </c>
      <c r="D35" s="114">
        <f ca="1">'Kurzeme kopā'!D35+'Latgale kopā'!D35+'Rīga kopā'!D35+'Vidzeme kopā'!D35+'Zemgale kopā'!D35</f>
        <v>179.89</v>
      </c>
      <c r="E35" s="114">
        <f ca="1">'Kurzeme kopā'!E35+'Latgale kopā'!E35+'Rīga kopā'!E35+'Vidzeme kopā'!E35+'Zemgale kopā'!E35</f>
        <v>0</v>
      </c>
      <c r="F35" s="114">
        <f ca="1">'Kurzeme kopā'!F35+'Latgale kopā'!F35+'Rīga kopā'!F35+'Vidzeme kopā'!F35+'Zemgale kopā'!F35</f>
        <v>0</v>
      </c>
      <c r="G35" s="78">
        <f t="shared" si="2"/>
        <v>2301.2999999999997</v>
      </c>
      <c r="H35" s="114">
        <f ca="1">'Kurzeme kopā'!H35+'Latgale kopā'!H35+'Rīga kopā'!H35+'Vidzeme kopā'!H35+'Zemgale kopā'!H35</f>
        <v>1568.5</v>
      </c>
      <c r="I35" s="114">
        <f ca="1">'Kurzeme kopā'!I35+'Latgale kopā'!I35+'Rīga kopā'!I35+'Vidzeme kopā'!I35+'Zemgale kopā'!I35</f>
        <v>186.28</v>
      </c>
      <c r="J35" s="114">
        <f ca="1">'Kurzeme kopā'!J35+'Latgale kopā'!J35+'Rīga kopā'!J35+'Vidzeme kopā'!J35+'Zemgale kopā'!J35</f>
        <v>417.52</v>
      </c>
      <c r="K35" s="78">
        <f t="shared" si="3"/>
        <v>2172.3000000000002</v>
      </c>
      <c r="L35" s="78">
        <f t="shared" si="4"/>
        <v>4473.6000000000004</v>
      </c>
      <c r="M35" s="114">
        <f ca="1">'Kurzeme kopā'!M35+'Latgale kopā'!M35+'Rīga kopā'!M35+'Vidzeme kopā'!M35+'Zemgale kopā'!M35</f>
        <v>388.12</v>
      </c>
      <c r="N35" s="77">
        <f t="shared" si="5"/>
        <v>4861.72</v>
      </c>
      <c r="O35" s="2"/>
    </row>
    <row r="36" spans="1:16" ht="13.5" customHeight="1">
      <c r="A36" s="169" t="s">
        <v>34</v>
      </c>
      <c r="B36" s="85" t="s">
        <v>16</v>
      </c>
      <c r="C36" s="113">
        <f ca="1">'Kurzeme kopā'!C36+'Latgale kopā'!C36+'Rīga kopā'!C36+'Vidzeme kopā'!C36+'Zemgale kopā'!C36</f>
        <v>263.34999999999997</v>
      </c>
      <c r="D36" s="113">
        <f ca="1">'Kurzeme kopā'!D36+'Latgale kopā'!D36+'Rīga kopā'!D36+'Vidzeme kopā'!D36+'Zemgale kopā'!D36</f>
        <v>37.32</v>
      </c>
      <c r="E36" s="113">
        <f ca="1">'Kurzeme kopā'!E36+'Latgale kopā'!E36+'Rīga kopā'!E36+'Vidzeme kopā'!E36+'Zemgale kopā'!E36</f>
        <v>24.5</v>
      </c>
      <c r="F36" s="113">
        <f ca="1">'Kurzeme kopā'!F36+'Latgale kopā'!F36+'Rīga kopā'!F36+'Vidzeme kopā'!F36+'Zemgale kopā'!F36</f>
        <v>10.67</v>
      </c>
      <c r="G36" s="76">
        <f t="shared" si="2"/>
        <v>335.84</v>
      </c>
      <c r="H36" s="113">
        <f ca="1">'Kurzeme kopā'!H36+'Latgale kopā'!H36+'Rīga kopā'!H36+'Vidzeme kopā'!H36+'Zemgale kopā'!H36</f>
        <v>18.22</v>
      </c>
      <c r="I36" s="113">
        <f ca="1">'Kurzeme kopā'!I36+'Latgale kopā'!I36+'Rīga kopā'!I36+'Vidzeme kopā'!I36+'Zemgale kopā'!I36</f>
        <v>1.75</v>
      </c>
      <c r="J36" s="113">
        <f ca="1">'Kurzeme kopā'!J36+'Latgale kopā'!J36+'Rīga kopā'!J36+'Vidzeme kopā'!J36+'Zemgale kopā'!J36</f>
        <v>8.4500000000000011</v>
      </c>
      <c r="K36" s="76">
        <f t="shared" si="3"/>
        <v>28.42</v>
      </c>
      <c r="L36" s="76">
        <f t="shared" si="4"/>
        <v>364.26</v>
      </c>
      <c r="M36" s="113">
        <f ca="1">'Kurzeme kopā'!M36+'Latgale kopā'!M36+'Rīga kopā'!M36+'Vidzeme kopā'!M36+'Zemgale kopā'!M36</f>
        <v>7.2800000000000011</v>
      </c>
      <c r="N36" s="77">
        <f t="shared" si="5"/>
        <v>371.53999999999996</v>
      </c>
      <c r="O36" s="2"/>
    </row>
    <row r="37" spans="1:16" ht="13.5" customHeight="1">
      <c r="A37" s="169"/>
      <c r="B37" s="85" t="s">
        <v>17</v>
      </c>
      <c r="C37" s="114">
        <f ca="1">'Kurzeme kopā'!C37+'Latgale kopā'!C37+'Rīga kopā'!C37+'Vidzeme kopā'!C37+'Zemgale kopā'!C37</f>
        <v>960.27</v>
      </c>
      <c r="D37" s="114">
        <f ca="1">'Kurzeme kopā'!D37+'Latgale kopā'!D37+'Rīga kopā'!D37+'Vidzeme kopā'!D37+'Zemgale kopā'!D37</f>
        <v>322.46999999999997</v>
      </c>
      <c r="E37" s="114">
        <f ca="1">'Kurzeme kopā'!E37+'Latgale kopā'!E37+'Rīga kopā'!E37+'Vidzeme kopā'!E37+'Zemgale kopā'!E37</f>
        <v>55.870000000000005</v>
      </c>
      <c r="F37" s="114">
        <f ca="1">'Kurzeme kopā'!F37+'Latgale kopā'!F37+'Rīga kopā'!F37+'Vidzeme kopā'!F37+'Zemgale kopā'!F37</f>
        <v>19.84</v>
      </c>
      <c r="G37" s="78">
        <f t="shared" si="2"/>
        <v>1358.45</v>
      </c>
      <c r="H37" s="114">
        <f ca="1">'Kurzeme kopā'!H37+'Latgale kopā'!H37+'Rīga kopā'!H37+'Vidzeme kopā'!H37+'Zemgale kopā'!H37</f>
        <v>258.89</v>
      </c>
      <c r="I37" s="114">
        <f ca="1">'Kurzeme kopā'!I37+'Latgale kopā'!I37+'Rīga kopā'!I37+'Vidzeme kopā'!I37+'Zemgale kopā'!I37</f>
        <v>12.620000000000001</v>
      </c>
      <c r="J37" s="114">
        <f ca="1">'Kurzeme kopā'!J37+'Latgale kopā'!J37+'Rīga kopā'!J37+'Vidzeme kopā'!J37+'Zemgale kopā'!J37</f>
        <v>85.46</v>
      </c>
      <c r="K37" s="78">
        <f ca="1">SUM(H37:J37)</f>
        <v>356.96999999999997</v>
      </c>
      <c r="L37" s="78">
        <f t="shared" si="4"/>
        <v>1715.42</v>
      </c>
      <c r="M37" s="114">
        <f ca="1">'Kurzeme kopā'!M37+'Latgale kopā'!M37+'Rīga kopā'!M37+'Vidzeme kopā'!M37+'Zemgale kopā'!M37</f>
        <v>471.02000000000004</v>
      </c>
      <c r="N37" s="77">
        <f>SUM(L37:M37)</f>
        <v>2186.44</v>
      </c>
      <c r="O37" s="2"/>
    </row>
    <row r="38" spans="1:16" ht="13.5" customHeight="1">
      <c r="A38" s="65" t="s">
        <v>35</v>
      </c>
      <c r="B38" s="85" t="s">
        <v>16</v>
      </c>
      <c r="C38" s="76">
        <f>C4+C12+C14+C16+C18+C20+C22+C24+C26+C28+C30+C32+C34+C36</f>
        <v>34595.43</v>
      </c>
      <c r="D38" s="76">
        <f t="shared" ref="D38:M39" si="6">D4+D12+D14+D16+D18+D20+D22+D24+D26+D28+D30+D32+D34+D36</f>
        <v>22607.329999999998</v>
      </c>
      <c r="E38" s="76">
        <f t="shared" si="6"/>
        <v>273.10000000000002</v>
      </c>
      <c r="F38" s="76">
        <f t="shared" si="6"/>
        <v>458.55</v>
      </c>
      <c r="G38" s="76">
        <f t="shared" si="6"/>
        <v>57934.41</v>
      </c>
      <c r="H38" s="76">
        <f t="shared" si="6"/>
        <v>30452.279999999995</v>
      </c>
      <c r="I38" s="76">
        <f t="shared" si="6"/>
        <v>2411.8900000000003</v>
      </c>
      <c r="J38" s="76">
        <f>J4+J12+J14+J16+J18+J20+J22+J24+J26+J28+J30+J32+J34+J36</f>
        <v>5304.0899999999992</v>
      </c>
      <c r="K38" s="76">
        <f>K4+K12+K14+K16+K18+K20+K22+K24+K26+K28+K30+K32+K34+K36</f>
        <v>38168.259999999987</v>
      </c>
      <c r="L38" s="76">
        <f>L4+L12+L14+L16+L18+L20+L22+L24+L26+L28+L30+L32+L34+L36</f>
        <v>96102.670000000013</v>
      </c>
      <c r="M38" s="76">
        <f>M4+M12+M14+M16+M18+M20+M22+M24+M26+M28+M30+M32+M34+M36</f>
        <v>10391.220000000005</v>
      </c>
      <c r="N38" s="77">
        <f>N4+N12+N14+N16+N18+N20+N22+N24+N26+N28+N30+N32+N34+N36</f>
        <v>106493.88999999998</v>
      </c>
      <c r="O38" s="4"/>
      <c r="P38" s="1"/>
    </row>
    <row r="39" spans="1:16" ht="13.5" customHeight="1">
      <c r="A39" s="139"/>
      <c r="B39" s="85" t="s">
        <v>17</v>
      </c>
      <c r="C39" s="76">
        <f>C5+C13+C15+C17+C19+C21+C23+C25+C27+C29+C31+C33+C35+C37</f>
        <v>4049730.98</v>
      </c>
      <c r="D39" s="76">
        <f>D5+D13+D15+D17+D19+D21+D23+D25+D27+D29+D31+D33+D35+D37</f>
        <v>2041540.8399999999</v>
      </c>
      <c r="E39" s="76">
        <f t="shared" si="6"/>
        <v>4536.87</v>
      </c>
      <c r="F39" s="76">
        <f t="shared" si="6"/>
        <v>24082.84</v>
      </c>
      <c r="G39" s="78">
        <f t="shared" si="6"/>
        <v>6119891.5300000003</v>
      </c>
      <c r="H39" s="76">
        <f t="shared" si="6"/>
        <v>4051284.1300000004</v>
      </c>
      <c r="I39" s="76">
        <f t="shared" si="6"/>
        <v>314087.90000000002</v>
      </c>
      <c r="J39" s="76">
        <f t="shared" si="6"/>
        <v>985093.98</v>
      </c>
      <c r="K39" s="78">
        <f t="shared" si="6"/>
        <v>5350466.01</v>
      </c>
      <c r="L39" s="76">
        <f t="shared" si="6"/>
        <v>11470357.539999999</v>
      </c>
      <c r="M39" s="76">
        <f t="shared" si="6"/>
        <v>1391293.1400000001</v>
      </c>
      <c r="N39" s="77">
        <f>N5+N13+N15+N17+N19+N21+N23+N25+N27+N29+N31+N33+N35+N37</f>
        <v>12861650.68</v>
      </c>
      <c r="O39" s="2"/>
      <c r="P39" s="1"/>
    </row>
    <row r="40" spans="1:16"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40"/>
      <c r="O40" s="2"/>
    </row>
    <row r="41" spans="1:16"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58"/>
      <c r="O41" s="2"/>
    </row>
    <row r="42" spans="1:16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45"/>
      <c r="O42" s="2"/>
    </row>
    <row r="43" spans="1:16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45"/>
      <c r="O43" s="2"/>
    </row>
    <row r="44" spans="1:16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45"/>
      <c r="O44" s="2"/>
    </row>
    <row r="45" spans="1:16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45"/>
      <c r="O45" s="2"/>
    </row>
    <row r="46" spans="1:16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45"/>
      <c r="O46" s="2"/>
    </row>
    <row r="47" spans="1:16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45"/>
      <c r="O47" s="2"/>
    </row>
    <row r="48" spans="1:16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45"/>
      <c r="O48" s="2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honeticPr fontId="0" type="noConversion"/>
  <pageMargins left="0.17" right="0.17" top="0.17" bottom="0.2" header="0.17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P48"/>
  <sheetViews>
    <sheetView zoomScale="85" zoomScaleNormal="85" workbookViewId="0">
      <selection activeCell="G12" sqref="G12"/>
    </sheetView>
  </sheetViews>
  <sheetFormatPr defaultRowHeight="15"/>
  <cols>
    <col min="1" max="1" width="31.85546875" style="14" customWidth="1"/>
    <col min="2" max="2" width="4" style="14" customWidth="1"/>
    <col min="3" max="3" width="9.85546875" style="37" customWidth="1"/>
    <col min="4" max="4" width="10.140625" style="14" customWidth="1"/>
    <col min="5" max="5" width="15.5703125" style="14" customWidth="1"/>
    <col min="6" max="7" width="7.42578125" style="14" customWidth="1"/>
    <col min="8" max="8" width="8.7109375" style="14" customWidth="1"/>
    <col min="9" max="9" width="8.5703125" style="14" customWidth="1"/>
    <col min="10" max="10" width="11" style="14" customWidth="1"/>
    <col min="11" max="11" width="10.5703125" style="14" customWidth="1"/>
    <col min="12" max="12" width="7.85546875" style="14" customWidth="1"/>
    <col min="13" max="13" width="9.140625" style="14"/>
    <col min="14" max="14" width="11.7109375" style="37" customWidth="1"/>
    <col min="15" max="16384" width="9.140625" style="14"/>
  </cols>
  <sheetData>
    <row r="1" spans="1:16" ht="11.25" customHeight="1">
      <c r="A1" s="89" t="s">
        <v>54</v>
      </c>
    </row>
    <row r="2" spans="1:16" ht="12.75" customHeight="1">
      <c r="A2" s="46" t="s">
        <v>0</v>
      </c>
      <c r="B2" s="87"/>
      <c r="C2" s="150" t="s">
        <v>1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90" t="s">
        <v>2</v>
      </c>
    </row>
    <row r="3" spans="1:16" ht="27" customHeight="1">
      <c r="A3" s="46" t="s">
        <v>3</v>
      </c>
      <c r="B3" s="87"/>
      <c r="C3" s="88" t="s">
        <v>4</v>
      </c>
      <c r="D3" s="87" t="s">
        <v>5</v>
      </c>
      <c r="E3" s="87" t="s">
        <v>6</v>
      </c>
      <c r="F3" s="87" t="s">
        <v>7</v>
      </c>
      <c r="G3" s="87" t="s">
        <v>8</v>
      </c>
      <c r="H3" s="87" t="s">
        <v>9</v>
      </c>
      <c r="I3" s="87" t="s">
        <v>10</v>
      </c>
      <c r="J3" s="87" t="s">
        <v>11</v>
      </c>
      <c r="K3" s="87" t="s">
        <v>12</v>
      </c>
      <c r="L3" s="87" t="s">
        <v>13</v>
      </c>
      <c r="M3" s="87" t="s">
        <v>14</v>
      </c>
      <c r="N3" s="88"/>
    </row>
    <row r="4" spans="1:16" ht="15.75" customHeight="1">
      <c r="A4" s="60" t="s">
        <v>15</v>
      </c>
      <c r="B4" s="87" t="s">
        <v>16</v>
      </c>
      <c r="C4" s="80">
        <f t="shared" ref="C4:N4" si="0">C6+C8+C10</f>
        <v>1601.2600000000002</v>
      </c>
      <c r="D4" s="79">
        <f t="shared" si="0"/>
        <v>688.1</v>
      </c>
      <c r="E4" s="79">
        <f t="shared" si="0"/>
        <v>14.540000000000003</v>
      </c>
      <c r="F4" s="79">
        <f t="shared" si="0"/>
        <v>23.39</v>
      </c>
      <c r="G4" s="79">
        <f t="shared" si="0"/>
        <v>2327.29</v>
      </c>
      <c r="H4" s="79">
        <f t="shared" si="0"/>
        <v>2177.3000000000002</v>
      </c>
      <c r="I4" s="79">
        <f t="shared" si="0"/>
        <v>116.78000000000003</v>
      </c>
      <c r="J4" s="79">
        <f t="shared" si="0"/>
        <v>534.52999999999986</v>
      </c>
      <c r="K4" s="79">
        <f t="shared" si="0"/>
        <v>2828.6099999999997</v>
      </c>
      <c r="L4" s="79">
        <f t="shared" si="0"/>
        <v>5155.8999999999996</v>
      </c>
      <c r="M4" s="79">
        <f t="shared" si="0"/>
        <v>1326.4099999999999</v>
      </c>
      <c r="N4" s="80">
        <f t="shared" si="0"/>
        <v>6482.31</v>
      </c>
      <c r="O4" s="15"/>
      <c r="P4" s="19"/>
    </row>
    <row r="5" spans="1:16" ht="15.75">
      <c r="A5" s="60"/>
      <c r="B5" s="87" t="s">
        <v>17</v>
      </c>
      <c r="C5" s="80">
        <f t="shared" ref="C5:J5" si="1">C7+C9+C11</f>
        <v>318993</v>
      </c>
      <c r="D5" s="81">
        <f>D7+D9+D11</f>
        <v>132876</v>
      </c>
      <c r="E5" s="81">
        <f t="shared" si="1"/>
        <v>927</v>
      </c>
      <c r="F5" s="81">
        <f t="shared" si="1"/>
        <v>2589</v>
      </c>
      <c r="G5" s="81">
        <f t="shared" si="1"/>
        <v>455385</v>
      </c>
      <c r="H5" s="81">
        <f t="shared" si="1"/>
        <v>380202</v>
      </c>
      <c r="I5" s="81">
        <f t="shared" si="1"/>
        <v>21022</v>
      </c>
      <c r="J5" s="81">
        <f t="shared" si="1"/>
        <v>103483</v>
      </c>
      <c r="K5" s="81">
        <f>K7+K9+K11</f>
        <v>504707</v>
      </c>
      <c r="L5" s="81">
        <f>L7+L9+L11</f>
        <v>960092</v>
      </c>
      <c r="M5" s="81">
        <f>M7+M9+M11</f>
        <v>185110</v>
      </c>
      <c r="N5" s="80">
        <f>N7+N9+N11</f>
        <v>1145202</v>
      </c>
      <c r="O5" s="15"/>
      <c r="P5" s="15"/>
    </row>
    <row r="6" spans="1:16" ht="17.25" customHeight="1">
      <c r="A6" s="149" t="s">
        <v>49</v>
      </c>
      <c r="B6" s="87" t="s">
        <v>16</v>
      </c>
      <c r="C6" s="83">
        <v>390.68999999999994</v>
      </c>
      <c r="D6" s="83">
        <v>371.50999999999993</v>
      </c>
      <c r="E6" s="83">
        <v>0</v>
      </c>
      <c r="F6" s="83">
        <v>14.210000000000003</v>
      </c>
      <c r="G6" s="79">
        <f>SUM(C6:F6)</f>
        <v>776.40999999999985</v>
      </c>
      <c r="H6" s="83">
        <v>1225.8800000000001</v>
      </c>
      <c r="I6" s="83">
        <v>102.52000000000002</v>
      </c>
      <c r="J6" s="83">
        <v>448.66999999999985</v>
      </c>
      <c r="K6" s="79">
        <f>SUM(H6:J6)</f>
        <v>1777.07</v>
      </c>
      <c r="L6" s="79">
        <f>G6+K6</f>
        <v>2553.4799999999996</v>
      </c>
      <c r="M6" s="83">
        <v>1063.6299999999999</v>
      </c>
      <c r="N6" s="80">
        <f>SUM(L6:M6)</f>
        <v>3617.1099999999997</v>
      </c>
      <c r="O6" s="10"/>
      <c r="P6" s="15"/>
    </row>
    <row r="7" spans="1:16" ht="17.25" customHeight="1">
      <c r="A7" s="149"/>
      <c r="B7" s="87" t="s">
        <v>17</v>
      </c>
      <c r="C7" s="83">
        <v>95436</v>
      </c>
      <c r="D7" s="83">
        <v>84264</v>
      </c>
      <c r="E7" s="83">
        <v>0</v>
      </c>
      <c r="F7" s="83">
        <v>2325</v>
      </c>
      <c r="G7" s="81">
        <f t="shared" ref="G7:G37" si="2">SUM(C7:F7)</f>
        <v>182025</v>
      </c>
      <c r="H7" s="83">
        <v>241963</v>
      </c>
      <c r="I7" s="83">
        <v>20259</v>
      </c>
      <c r="J7" s="83">
        <v>99788</v>
      </c>
      <c r="K7" s="81">
        <f t="shared" ref="K7:K37" si="3">SUM(H7:J7)</f>
        <v>362010</v>
      </c>
      <c r="L7" s="81">
        <f t="shared" ref="L7:L37" si="4">G7+K7</f>
        <v>544035</v>
      </c>
      <c r="M7" s="83">
        <v>175055</v>
      </c>
      <c r="N7" s="80">
        <f t="shared" ref="N7:N37" si="5">SUM(L7:M7)</f>
        <v>719090</v>
      </c>
      <c r="O7" s="11"/>
      <c r="P7" s="15"/>
    </row>
    <row r="8" spans="1:16" ht="21.75" customHeight="1">
      <c r="A8" s="149" t="s">
        <v>50</v>
      </c>
      <c r="B8" s="87" t="s">
        <v>16</v>
      </c>
      <c r="C8" s="83">
        <v>247.97</v>
      </c>
      <c r="D8" s="83">
        <v>119.33999999999997</v>
      </c>
      <c r="E8" s="83">
        <v>14.540000000000003</v>
      </c>
      <c r="F8" s="83">
        <v>9.18</v>
      </c>
      <c r="G8" s="79">
        <f t="shared" si="2"/>
        <v>391.03</v>
      </c>
      <c r="H8" s="83">
        <v>309.65999999999991</v>
      </c>
      <c r="I8" s="83">
        <v>14.26</v>
      </c>
      <c r="J8" s="83">
        <v>85.859999999999985</v>
      </c>
      <c r="K8" s="79">
        <f t="shared" si="3"/>
        <v>409.77999999999986</v>
      </c>
      <c r="L8" s="79">
        <f t="shared" si="4"/>
        <v>800.80999999999983</v>
      </c>
      <c r="M8" s="83">
        <v>262.78000000000003</v>
      </c>
      <c r="N8" s="80">
        <f>SUM(L8:M8)</f>
        <v>1063.5899999999999</v>
      </c>
      <c r="O8" s="11"/>
      <c r="P8" s="15"/>
    </row>
    <row r="9" spans="1:16" ht="22.5" customHeight="1">
      <c r="A9" s="149"/>
      <c r="B9" s="87" t="s">
        <v>17</v>
      </c>
      <c r="C9" s="83">
        <v>13540</v>
      </c>
      <c r="D9" s="83">
        <v>5826</v>
      </c>
      <c r="E9" s="83">
        <v>927</v>
      </c>
      <c r="F9" s="83">
        <v>264</v>
      </c>
      <c r="G9" s="81">
        <f>SUM(C9:F9)</f>
        <v>20557</v>
      </c>
      <c r="H9" s="83">
        <v>15095</v>
      </c>
      <c r="I9" s="83">
        <v>763</v>
      </c>
      <c r="J9" s="83">
        <v>3695</v>
      </c>
      <c r="K9" s="81">
        <f t="shared" si="3"/>
        <v>19553</v>
      </c>
      <c r="L9" s="81">
        <f>G9+K9</f>
        <v>40110</v>
      </c>
      <c r="M9" s="83">
        <v>10055</v>
      </c>
      <c r="N9" s="80">
        <f>SUM(L9:M9)</f>
        <v>50165</v>
      </c>
      <c r="O9" s="11"/>
      <c r="P9" s="15"/>
    </row>
    <row r="10" spans="1:16" ht="15" customHeight="1">
      <c r="A10" s="149" t="s">
        <v>46</v>
      </c>
      <c r="B10" s="87" t="s">
        <v>16</v>
      </c>
      <c r="C10" s="83">
        <v>962.60000000000025</v>
      </c>
      <c r="D10" s="83">
        <v>197.25000000000009</v>
      </c>
      <c r="E10" s="83">
        <v>0</v>
      </c>
      <c r="F10" s="83">
        <v>0</v>
      </c>
      <c r="G10" s="79">
        <f t="shared" si="2"/>
        <v>1159.8500000000004</v>
      </c>
      <c r="H10" s="83">
        <v>641.76</v>
      </c>
      <c r="I10" s="83">
        <v>0</v>
      </c>
      <c r="J10" s="83">
        <v>0</v>
      </c>
      <c r="K10" s="79">
        <f t="shared" si="3"/>
        <v>641.76</v>
      </c>
      <c r="L10" s="79">
        <f t="shared" si="4"/>
        <v>1801.6100000000004</v>
      </c>
      <c r="M10" s="83">
        <v>0</v>
      </c>
      <c r="N10" s="80">
        <f t="shared" si="5"/>
        <v>1801.6100000000004</v>
      </c>
      <c r="O10" s="11"/>
      <c r="P10" s="15"/>
    </row>
    <row r="11" spans="1:16" ht="13.5" customHeight="1">
      <c r="A11" s="149"/>
      <c r="B11" s="87" t="s">
        <v>17</v>
      </c>
      <c r="C11" s="83">
        <v>210017</v>
      </c>
      <c r="D11" s="83">
        <v>42786</v>
      </c>
      <c r="E11" s="83">
        <v>0</v>
      </c>
      <c r="F11" s="83">
        <v>0</v>
      </c>
      <c r="G11" s="81">
        <f t="shared" si="2"/>
        <v>252803</v>
      </c>
      <c r="H11" s="83">
        <v>123144</v>
      </c>
      <c r="I11" s="83">
        <v>0</v>
      </c>
      <c r="J11" s="83">
        <v>0</v>
      </c>
      <c r="K11" s="81">
        <f t="shared" si="3"/>
        <v>123144</v>
      </c>
      <c r="L11" s="81">
        <f t="shared" si="4"/>
        <v>375947</v>
      </c>
      <c r="M11" s="83">
        <v>0</v>
      </c>
      <c r="N11" s="80">
        <f>SUM(L11:M11)</f>
        <v>375947</v>
      </c>
      <c r="O11" s="10"/>
      <c r="P11" s="15"/>
    </row>
    <row r="12" spans="1:16" ht="16.5" customHeight="1">
      <c r="A12" s="60" t="s">
        <v>21</v>
      </c>
      <c r="B12" s="87" t="s">
        <v>16</v>
      </c>
      <c r="C12" s="83">
        <v>1339.49</v>
      </c>
      <c r="D12" s="83">
        <v>677.44999999999993</v>
      </c>
      <c r="E12" s="83">
        <v>33.880000000000003</v>
      </c>
      <c r="F12" s="83">
        <v>13.179999999999998</v>
      </c>
      <c r="G12" s="79">
        <f t="shared" si="2"/>
        <v>2064</v>
      </c>
      <c r="H12" s="83">
        <v>1748.4199999999998</v>
      </c>
      <c r="I12" s="83">
        <v>155.14000000000001</v>
      </c>
      <c r="J12" s="83">
        <v>126.76</v>
      </c>
      <c r="K12" s="79">
        <f t="shared" si="3"/>
        <v>2030.32</v>
      </c>
      <c r="L12" s="79">
        <f>G12+K12</f>
        <v>4094.3199999999997</v>
      </c>
      <c r="M12" s="83">
        <v>269.94000000000017</v>
      </c>
      <c r="N12" s="80">
        <f>SUM(L12:M12)</f>
        <v>4364.26</v>
      </c>
      <c r="O12" s="10"/>
      <c r="P12" s="15"/>
    </row>
    <row r="13" spans="1:16" ht="17.25" customHeight="1">
      <c r="A13" s="35" t="s">
        <v>37</v>
      </c>
      <c r="B13" s="87" t="s">
        <v>17</v>
      </c>
      <c r="C13" s="83">
        <v>43967</v>
      </c>
      <c r="D13" s="83">
        <v>21905</v>
      </c>
      <c r="E13" s="83">
        <v>1397</v>
      </c>
      <c r="F13" s="83">
        <v>557</v>
      </c>
      <c r="G13" s="81">
        <f t="shared" si="2"/>
        <v>67826</v>
      </c>
      <c r="H13" s="83">
        <v>51959</v>
      </c>
      <c r="I13" s="83">
        <v>5545</v>
      </c>
      <c r="J13" s="83">
        <v>3256</v>
      </c>
      <c r="K13" s="81">
        <f t="shared" si="3"/>
        <v>60760</v>
      </c>
      <c r="L13" s="81">
        <f t="shared" si="4"/>
        <v>128586</v>
      </c>
      <c r="M13" s="83">
        <v>7867</v>
      </c>
      <c r="N13" s="80">
        <f t="shared" si="5"/>
        <v>136453</v>
      </c>
      <c r="O13" s="10"/>
      <c r="P13" s="15"/>
    </row>
    <row r="14" spans="1:16" ht="13.5" customHeight="1">
      <c r="A14" s="149" t="s">
        <v>23</v>
      </c>
      <c r="B14" s="87" t="s">
        <v>16</v>
      </c>
      <c r="C14" s="83">
        <v>8.1499999999999986</v>
      </c>
      <c r="D14" s="83">
        <v>8.7199999999999989</v>
      </c>
      <c r="E14" s="83">
        <v>0</v>
      </c>
      <c r="F14" s="83">
        <v>6.15</v>
      </c>
      <c r="G14" s="79">
        <f t="shared" si="2"/>
        <v>23.019999999999996</v>
      </c>
      <c r="H14" s="83">
        <v>1.1099999999999999</v>
      </c>
      <c r="I14" s="83">
        <v>0</v>
      </c>
      <c r="J14" s="83">
        <v>0</v>
      </c>
      <c r="K14" s="79">
        <f t="shared" si="3"/>
        <v>1.1099999999999999</v>
      </c>
      <c r="L14" s="79">
        <f t="shared" si="4"/>
        <v>24.129999999999995</v>
      </c>
      <c r="M14" s="83">
        <v>0</v>
      </c>
      <c r="N14" s="80">
        <f t="shared" si="5"/>
        <v>24.129999999999995</v>
      </c>
      <c r="O14" s="10"/>
    </row>
    <row r="15" spans="1:16" ht="13.5" customHeight="1">
      <c r="A15" s="149"/>
      <c r="B15" s="87" t="s">
        <v>17</v>
      </c>
      <c r="C15" s="83">
        <v>801</v>
      </c>
      <c r="D15" s="83">
        <v>844</v>
      </c>
      <c r="E15" s="83">
        <v>0</v>
      </c>
      <c r="F15" s="83">
        <v>622</v>
      </c>
      <c r="G15" s="81">
        <f t="shared" si="2"/>
        <v>2267</v>
      </c>
      <c r="H15" s="83">
        <v>57</v>
      </c>
      <c r="I15" s="83">
        <v>0</v>
      </c>
      <c r="J15" s="83">
        <v>0</v>
      </c>
      <c r="K15" s="81">
        <f t="shared" si="3"/>
        <v>57</v>
      </c>
      <c r="L15" s="81">
        <f t="shared" si="4"/>
        <v>2324</v>
      </c>
      <c r="M15" s="83">
        <v>0</v>
      </c>
      <c r="N15" s="80">
        <f t="shared" si="5"/>
        <v>2324</v>
      </c>
      <c r="O15" s="10"/>
    </row>
    <row r="16" spans="1:16" ht="13.5" customHeight="1">
      <c r="A16" s="149" t="s">
        <v>24</v>
      </c>
      <c r="B16" s="87" t="s">
        <v>16</v>
      </c>
      <c r="C16" s="83">
        <v>272.42999999999989</v>
      </c>
      <c r="D16" s="83">
        <v>144.07000000000002</v>
      </c>
      <c r="E16" s="83">
        <v>33.569999999999993</v>
      </c>
      <c r="F16" s="83">
        <v>40.439999999999984</v>
      </c>
      <c r="G16" s="79">
        <f t="shared" si="2"/>
        <v>490.50999999999988</v>
      </c>
      <c r="H16" s="83">
        <v>137.47</v>
      </c>
      <c r="I16" s="83">
        <v>19.579999999999998</v>
      </c>
      <c r="J16" s="83">
        <v>21.049999999999997</v>
      </c>
      <c r="K16" s="79">
        <f t="shared" si="3"/>
        <v>178.10000000000002</v>
      </c>
      <c r="L16" s="79">
        <f t="shared" si="4"/>
        <v>668.6099999999999</v>
      </c>
      <c r="M16" s="83">
        <v>50.499999999999993</v>
      </c>
      <c r="N16" s="80">
        <f t="shared" si="5"/>
        <v>719.1099999999999</v>
      </c>
      <c r="O16" s="10"/>
    </row>
    <row r="17" spans="1:16" ht="13.5" customHeight="1">
      <c r="A17" s="149"/>
      <c r="B17" s="87" t="s">
        <v>17</v>
      </c>
      <c r="C17" s="83">
        <v>3527</v>
      </c>
      <c r="D17" s="83">
        <v>3306</v>
      </c>
      <c r="E17" s="83">
        <v>385</v>
      </c>
      <c r="F17" s="83">
        <v>841</v>
      </c>
      <c r="G17" s="81">
        <f t="shared" si="2"/>
        <v>8059</v>
      </c>
      <c r="H17" s="83">
        <v>1450</v>
      </c>
      <c r="I17" s="83">
        <v>240</v>
      </c>
      <c r="J17" s="83">
        <v>281</v>
      </c>
      <c r="K17" s="81">
        <f t="shared" si="3"/>
        <v>1971</v>
      </c>
      <c r="L17" s="81">
        <f t="shared" si="4"/>
        <v>10030</v>
      </c>
      <c r="M17" s="83">
        <v>619</v>
      </c>
      <c r="N17" s="80">
        <f>SUM(L17:M17)</f>
        <v>10649</v>
      </c>
      <c r="O17" s="10"/>
    </row>
    <row r="18" spans="1:16" ht="13.5" customHeight="1">
      <c r="A18" s="151" t="s">
        <v>51</v>
      </c>
      <c r="B18" s="87" t="s">
        <v>16</v>
      </c>
      <c r="C18" s="83">
        <v>0.52</v>
      </c>
      <c r="D18" s="83">
        <v>0.7</v>
      </c>
      <c r="E18" s="83">
        <v>0</v>
      </c>
      <c r="F18" s="83">
        <v>0</v>
      </c>
      <c r="G18" s="79">
        <f t="shared" si="2"/>
        <v>1.22</v>
      </c>
      <c r="H18" s="83">
        <v>4.62</v>
      </c>
      <c r="I18" s="83">
        <v>0</v>
      </c>
      <c r="J18" s="83">
        <v>0</v>
      </c>
      <c r="K18" s="79">
        <f t="shared" si="3"/>
        <v>4.62</v>
      </c>
      <c r="L18" s="79">
        <f t="shared" si="4"/>
        <v>5.84</v>
      </c>
      <c r="M18" s="83">
        <v>0</v>
      </c>
      <c r="N18" s="80">
        <f t="shared" si="5"/>
        <v>5.84</v>
      </c>
      <c r="O18" s="10"/>
    </row>
    <row r="19" spans="1:16" ht="13.5" customHeight="1">
      <c r="A19" s="151"/>
      <c r="B19" s="87" t="s">
        <v>17</v>
      </c>
      <c r="C19" s="83">
        <v>102</v>
      </c>
      <c r="D19" s="83">
        <v>151</v>
      </c>
      <c r="E19" s="83">
        <v>0</v>
      </c>
      <c r="F19" s="83">
        <v>0</v>
      </c>
      <c r="G19" s="79">
        <f t="shared" si="2"/>
        <v>253</v>
      </c>
      <c r="H19" s="83">
        <v>939</v>
      </c>
      <c r="I19" s="83">
        <v>0</v>
      </c>
      <c r="J19" s="83">
        <v>0</v>
      </c>
      <c r="K19" s="79">
        <f t="shared" si="3"/>
        <v>939</v>
      </c>
      <c r="L19" s="79">
        <f t="shared" si="4"/>
        <v>1192</v>
      </c>
      <c r="M19" s="83">
        <v>0</v>
      </c>
      <c r="N19" s="80">
        <f t="shared" si="5"/>
        <v>1192</v>
      </c>
      <c r="O19" s="10"/>
    </row>
    <row r="20" spans="1:16" ht="13.5" customHeight="1">
      <c r="A20" s="151" t="s">
        <v>52</v>
      </c>
      <c r="B20" s="87" t="s">
        <v>16</v>
      </c>
      <c r="C20" s="83">
        <v>0</v>
      </c>
      <c r="D20" s="83">
        <v>0</v>
      </c>
      <c r="E20" s="83">
        <v>0</v>
      </c>
      <c r="F20" s="83">
        <v>0</v>
      </c>
      <c r="G20" s="79">
        <f t="shared" si="2"/>
        <v>0</v>
      </c>
      <c r="H20" s="83">
        <v>0</v>
      </c>
      <c r="I20" s="83">
        <v>0</v>
      </c>
      <c r="J20" s="83">
        <v>0</v>
      </c>
      <c r="K20" s="79">
        <f t="shared" si="3"/>
        <v>0</v>
      </c>
      <c r="L20" s="79">
        <f t="shared" si="4"/>
        <v>0</v>
      </c>
      <c r="M20" s="83">
        <v>0</v>
      </c>
      <c r="N20" s="80">
        <f t="shared" si="5"/>
        <v>0</v>
      </c>
      <c r="O20" s="10"/>
    </row>
    <row r="21" spans="1:16" ht="13.5" customHeight="1">
      <c r="A21" s="151"/>
      <c r="B21" s="87" t="s">
        <v>17</v>
      </c>
      <c r="C21" s="83">
        <v>0</v>
      </c>
      <c r="D21" s="83">
        <v>0</v>
      </c>
      <c r="E21" s="83">
        <v>0</v>
      </c>
      <c r="F21" s="83">
        <v>0</v>
      </c>
      <c r="G21" s="79">
        <f t="shared" si="2"/>
        <v>0</v>
      </c>
      <c r="H21" s="83">
        <v>0</v>
      </c>
      <c r="I21" s="83">
        <v>0</v>
      </c>
      <c r="J21" s="83">
        <v>0</v>
      </c>
      <c r="K21" s="79">
        <f t="shared" si="3"/>
        <v>0</v>
      </c>
      <c r="L21" s="79">
        <f t="shared" si="4"/>
        <v>0</v>
      </c>
      <c r="M21" s="83">
        <v>0</v>
      </c>
      <c r="N21" s="80">
        <f t="shared" si="5"/>
        <v>0</v>
      </c>
      <c r="O21" s="10"/>
    </row>
    <row r="22" spans="1:16" ht="13.5" customHeight="1">
      <c r="A22" s="60" t="s">
        <v>27</v>
      </c>
      <c r="B22" s="87" t="s">
        <v>16</v>
      </c>
      <c r="C22" s="83">
        <v>0</v>
      </c>
      <c r="D22" s="83">
        <v>0</v>
      </c>
      <c r="E22" s="83">
        <v>0</v>
      </c>
      <c r="F22" s="83">
        <v>0</v>
      </c>
      <c r="G22" s="79">
        <f t="shared" si="2"/>
        <v>0</v>
      </c>
      <c r="H22" s="83">
        <v>0</v>
      </c>
      <c r="I22" s="83">
        <v>0</v>
      </c>
      <c r="J22" s="83">
        <v>0</v>
      </c>
      <c r="K22" s="79">
        <f t="shared" si="3"/>
        <v>0</v>
      </c>
      <c r="L22" s="79">
        <f t="shared" si="4"/>
        <v>0</v>
      </c>
      <c r="M22" s="83">
        <v>0</v>
      </c>
      <c r="N22" s="80">
        <f t="shared" si="5"/>
        <v>0</v>
      </c>
      <c r="O22" s="20"/>
    </row>
    <row r="23" spans="1:16" ht="13.5" customHeight="1">
      <c r="A23" s="60"/>
      <c r="B23" s="87" t="s">
        <v>17</v>
      </c>
      <c r="C23" s="83">
        <v>0</v>
      </c>
      <c r="D23" s="83">
        <v>0</v>
      </c>
      <c r="E23" s="83">
        <v>0</v>
      </c>
      <c r="F23" s="83">
        <v>0</v>
      </c>
      <c r="G23" s="79">
        <f t="shared" si="2"/>
        <v>0</v>
      </c>
      <c r="H23" s="83">
        <v>0</v>
      </c>
      <c r="I23" s="83">
        <v>0</v>
      </c>
      <c r="J23" s="83">
        <v>0</v>
      </c>
      <c r="K23" s="79">
        <f t="shared" si="3"/>
        <v>0</v>
      </c>
      <c r="L23" s="79">
        <f t="shared" si="4"/>
        <v>0</v>
      </c>
      <c r="M23" s="83">
        <v>0</v>
      </c>
      <c r="N23" s="80">
        <f t="shared" si="5"/>
        <v>0</v>
      </c>
      <c r="O23" s="20"/>
    </row>
    <row r="24" spans="1:16" ht="13.5" customHeight="1">
      <c r="A24" s="149" t="s">
        <v>28</v>
      </c>
      <c r="B24" s="87" t="s">
        <v>16</v>
      </c>
      <c r="C24" s="83">
        <v>123.05999999999999</v>
      </c>
      <c r="D24" s="83">
        <v>69.16</v>
      </c>
      <c r="E24" s="83">
        <v>0</v>
      </c>
      <c r="F24" s="83">
        <v>0</v>
      </c>
      <c r="G24" s="79">
        <f t="shared" si="2"/>
        <v>192.21999999999997</v>
      </c>
      <c r="H24" s="83">
        <v>42.74</v>
      </c>
      <c r="I24" s="83">
        <v>0</v>
      </c>
      <c r="J24" s="83">
        <v>0</v>
      </c>
      <c r="K24" s="79">
        <f t="shared" si="3"/>
        <v>42.74</v>
      </c>
      <c r="L24" s="79">
        <f t="shared" si="4"/>
        <v>234.95999999999998</v>
      </c>
      <c r="M24" s="83">
        <v>1.95</v>
      </c>
      <c r="N24" s="80">
        <f t="shared" si="5"/>
        <v>236.90999999999997</v>
      </c>
      <c r="O24" s="10"/>
    </row>
    <row r="25" spans="1:16" ht="13.5" customHeight="1">
      <c r="A25" s="149"/>
      <c r="B25" s="87" t="s">
        <v>17</v>
      </c>
      <c r="C25" s="83">
        <v>444</v>
      </c>
      <c r="D25" s="83">
        <v>38</v>
      </c>
      <c r="E25" s="83">
        <v>0</v>
      </c>
      <c r="F25" s="83">
        <v>0</v>
      </c>
      <c r="G25" s="79">
        <f t="shared" si="2"/>
        <v>482</v>
      </c>
      <c r="H25" s="83">
        <v>52</v>
      </c>
      <c r="I25" s="83">
        <v>0</v>
      </c>
      <c r="J25" s="83">
        <v>0</v>
      </c>
      <c r="K25" s="79">
        <f t="shared" si="3"/>
        <v>52</v>
      </c>
      <c r="L25" s="79">
        <f t="shared" si="4"/>
        <v>534</v>
      </c>
      <c r="M25" s="83">
        <v>11</v>
      </c>
      <c r="N25" s="80">
        <f t="shared" si="5"/>
        <v>545</v>
      </c>
      <c r="O25" s="10"/>
    </row>
    <row r="26" spans="1:16" ht="13.5" customHeight="1">
      <c r="A26" s="149" t="s">
        <v>29</v>
      </c>
      <c r="B26" s="87" t="s">
        <v>16</v>
      </c>
      <c r="C26" s="83">
        <v>0</v>
      </c>
      <c r="D26" s="83">
        <v>0</v>
      </c>
      <c r="E26" s="83">
        <v>0</v>
      </c>
      <c r="F26" s="83">
        <v>0</v>
      </c>
      <c r="G26" s="79">
        <f t="shared" si="2"/>
        <v>0</v>
      </c>
      <c r="H26" s="83">
        <v>0</v>
      </c>
      <c r="I26" s="83">
        <v>0</v>
      </c>
      <c r="J26" s="83">
        <v>0</v>
      </c>
      <c r="K26" s="79">
        <f t="shared" si="3"/>
        <v>0</v>
      </c>
      <c r="L26" s="79">
        <f t="shared" si="4"/>
        <v>0</v>
      </c>
      <c r="M26" s="83">
        <v>0</v>
      </c>
      <c r="N26" s="80">
        <f t="shared" si="5"/>
        <v>0</v>
      </c>
      <c r="O26" s="10"/>
    </row>
    <row r="27" spans="1:16" ht="13.5" customHeight="1">
      <c r="A27" s="149"/>
      <c r="B27" s="87" t="s">
        <v>17</v>
      </c>
      <c r="C27" s="83">
        <v>0</v>
      </c>
      <c r="D27" s="83">
        <v>0</v>
      </c>
      <c r="E27" s="83">
        <v>0</v>
      </c>
      <c r="F27" s="83">
        <v>0</v>
      </c>
      <c r="G27" s="79">
        <f t="shared" si="2"/>
        <v>0</v>
      </c>
      <c r="H27" s="83">
        <v>0</v>
      </c>
      <c r="I27" s="83">
        <v>0</v>
      </c>
      <c r="J27" s="83">
        <v>0</v>
      </c>
      <c r="K27" s="79">
        <f t="shared" si="3"/>
        <v>0</v>
      </c>
      <c r="L27" s="79">
        <f t="shared" si="4"/>
        <v>0</v>
      </c>
      <c r="M27" s="83">
        <v>0</v>
      </c>
      <c r="N27" s="80">
        <f t="shared" si="5"/>
        <v>0</v>
      </c>
      <c r="O27" s="10"/>
    </row>
    <row r="28" spans="1:16" ht="13.5" customHeight="1">
      <c r="A28" s="149" t="s">
        <v>30</v>
      </c>
      <c r="B28" s="87" t="s">
        <v>16</v>
      </c>
      <c r="C28" s="83">
        <v>0.67</v>
      </c>
      <c r="D28" s="83"/>
      <c r="E28" s="83">
        <v>0</v>
      </c>
      <c r="F28" s="83">
        <v>0</v>
      </c>
      <c r="G28" s="79">
        <f t="shared" si="2"/>
        <v>0.67</v>
      </c>
      <c r="H28" s="83">
        <v>0</v>
      </c>
      <c r="I28" s="83">
        <v>0</v>
      </c>
      <c r="J28" s="83">
        <v>0</v>
      </c>
      <c r="K28" s="79">
        <f t="shared" si="3"/>
        <v>0</v>
      </c>
      <c r="L28" s="79">
        <f t="shared" si="4"/>
        <v>0.67</v>
      </c>
      <c r="M28" s="83">
        <v>0</v>
      </c>
      <c r="N28" s="80">
        <f t="shared" si="5"/>
        <v>0.67</v>
      </c>
      <c r="O28" s="10"/>
    </row>
    <row r="29" spans="1:16" ht="13.5" customHeight="1">
      <c r="A29" s="149"/>
      <c r="B29" s="87" t="s">
        <v>17</v>
      </c>
      <c r="C29" s="83">
        <v>10</v>
      </c>
      <c r="D29" s="83">
        <v>0</v>
      </c>
      <c r="E29" s="83">
        <v>0</v>
      </c>
      <c r="F29" s="83">
        <v>0</v>
      </c>
      <c r="G29" s="79">
        <f t="shared" si="2"/>
        <v>10</v>
      </c>
      <c r="H29" s="83">
        <v>0</v>
      </c>
      <c r="I29" s="83">
        <v>0</v>
      </c>
      <c r="J29" s="83">
        <v>0</v>
      </c>
      <c r="K29" s="79">
        <f t="shared" si="3"/>
        <v>0</v>
      </c>
      <c r="L29" s="79">
        <f t="shared" si="4"/>
        <v>10</v>
      </c>
      <c r="M29" s="83">
        <v>0</v>
      </c>
      <c r="N29" s="80">
        <f t="shared" si="5"/>
        <v>10</v>
      </c>
      <c r="O29" s="10"/>
      <c r="P29" s="15"/>
    </row>
    <row r="30" spans="1:16" ht="13.5" customHeight="1">
      <c r="A30" s="149" t="s">
        <v>31</v>
      </c>
      <c r="B30" s="87" t="s">
        <v>16</v>
      </c>
      <c r="C30" s="83">
        <v>5.88</v>
      </c>
      <c r="D30" s="83">
        <v>6.33</v>
      </c>
      <c r="E30" s="83">
        <v>0.34000000000000008</v>
      </c>
      <c r="F30" s="83">
        <v>0.01</v>
      </c>
      <c r="G30" s="79">
        <f>SUM(C30:F30)</f>
        <v>12.56</v>
      </c>
      <c r="H30" s="83">
        <v>16.439999999999998</v>
      </c>
      <c r="I30" s="83">
        <v>1.4200000000000002</v>
      </c>
      <c r="J30" s="83">
        <v>1.87</v>
      </c>
      <c r="K30" s="79">
        <f t="shared" si="3"/>
        <v>19.73</v>
      </c>
      <c r="L30" s="79">
        <f t="shared" si="4"/>
        <v>32.29</v>
      </c>
      <c r="M30" s="83">
        <v>3.12</v>
      </c>
      <c r="N30" s="80">
        <f t="shared" si="5"/>
        <v>35.409999999999997</v>
      </c>
      <c r="O30" s="10"/>
      <c r="P30" s="15"/>
    </row>
    <row r="31" spans="1:16" ht="13.5" customHeight="1">
      <c r="A31" s="149"/>
      <c r="B31" s="87" t="s">
        <v>17</v>
      </c>
      <c r="C31" s="83">
        <v>780</v>
      </c>
      <c r="D31" s="83">
        <v>936</v>
      </c>
      <c r="E31" s="83">
        <v>63</v>
      </c>
      <c r="F31" s="83">
        <v>7</v>
      </c>
      <c r="G31" s="79">
        <f>SUM(C31:F31)</f>
        <v>1786</v>
      </c>
      <c r="H31" s="83">
        <v>2093</v>
      </c>
      <c r="I31" s="83">
        <v>373</v>
      </c>
      <c r="J31" s="83">
        <v>202</v>
      </c>
      <c r="K31" s="79">
        <f t="shared" si="3"/>
        <v>2668</v>
      </c>
      <c r="L31" s="79">
        <f t="shared" si="4"/>
        <v>4454</v>
      </c>
      <c r="M31" s="83">
        <v>488</v>
      </c>
      <c r="N31" s="80">
        <f t="shared" si="5"/>
        <v>4942</v>
      </c>
      <c r="O31" s="10"/>
      <c r="P31" s="15"/>
    </row>
    <row r="32" spans="1:16" ht="13.5" customHeight="1">
      <c r="A32" s="149" t="s">
        <v>32</v>
      </c>
      <c r="B32" s="87" t="s">
        <v>16</v>
      </c>
      <c r="C32" s="83">
        <v>0</v>
      </c>
      <c r="D32" s="83">
        <v>0</v>
      </c>
      <c r="E32" s="83">
        <v>0</v>
      </c>
      <c r="F32" s="83">
        <v>0</v>
      </c>
      <c r="G32" s="79">
        <f t="shared" si="2"/>
        <v>0</v>
      </c>
      <c r="H32" s="83">
        <v>0</v>
      </c>
      <c r="I32" s="83">
        <v>0</v>
      </c>
      <c r="J32" s="83">
        <v>0</v>
      </c>
      <c r="K32" s="79">
        <f t="shared" si="3"/>
        <v>0</v>
      </c>
      <c r="L32" s="79">
        <f t="shared" si="4"/>
        <v>0</v>
      </c>
      <c r="M32" s="83">
        <v>0</v>
      </c>
      <c r="N32" s="80">
        <f t="shared" si="5"/>
        <v>0</v>
      </c>
      <c r="O32" s="10"/>
      <c r="P32" s="15"/>
    </row>
    <row r="33" spans="1:16" ht="13.5" customHeight="1">
      <c r="A33" s="149"/>
      <c r="B33" s="87" t="s">
        <v>17</v>
      </c>
      <c r="C33" s="83">
        <v>0</v>
      </c>
      <c r="D33" s="83">
        <v>0</v>
      </c>
      <c r="E33" s="83">
        <v>0</v>
      </c>
      <c r="F33" s="83">
        <v>0</v>
      </c>
      <c r="G33" s="81">
        <f t="shared" si="2"/>
        <v>0</v>
      </c>
      <c r="H33" s="83">
        <v>0</v>
      </c>
      <c r="I33" s="83">
        <v>0</v>
      </c>
      <c r="J33" s="83">
        <v>0</v>
      </c>
      <c r="K33" s="81">
        <f t="shared" si="3"/>
        <v>0</v>
      </c>
      <c r="L33" s="81">
        <f t="shared" si="4"/>
        <v>0</v>
      </c>
      <c r="M33" s="83">
        <v>0</v>
      </c>
      <c r="N33" s="80">
        <f t="shared" si="5"/>
        <v>0</v>
      </c>
      <c r="O33" s="10"/>
      <c r="P33" s="15"/>
    </row>
    <row r="34" spans="1:16" ht="13.5" customHeight="1">
      <c r="A34" s="149" t="s">
        <v>33</v>
      </c>
      <c r="B34" s="87" t="s">
        <v>16</v>
      </c>
      <c r="C34" s="83">
        <v>0.02</v>
      </c>
      <c r="D34" s="83">
        <v>0</v>
      </c>
      <c r="E34" s="83">
        <v>0</v>
      </c>
      <c r="F34" s="83">
        <v>0</v>
      </c>
      <c r="G34" s="79">
        <f t="shared" si="2"/>
        <v>0.02</v>
      </c>
      <c r="H34" s="83">
        <v>0.52</v>
      </c>
      <c r="I34" s="83">
        <v>0</v>
      </c>
      <c r="J34" s="83">
        <v>0</v>
      </c>
      <c r="K34" s="79">
        <f t="shared" si="3"/>
        <v>0.52</v>
      </c>
      <c r="L34" s="79">
        <f t="shared" si="4"/>
        <v>0.54</v>
      </c>
      <c r="M34" s="83">
        <v>0</v>
      </c>
      <c r="N34" s="80">
        <f t="shared" si="5"/>
        <v>0.54</v>
      </c>
      <c r="O34" s="10"/>
      <c r="P34" s="15"/>
    </row>
    <row r="35" spans="1:16" ht="13.5" customHeight="1">
      <c r="A35" s="149"/>
      <c r="B35" s="87" t="s">
        <v>17</v>
      </c>
      <c r="C35" s="82">
        <v>1</v>
      </c>
      <c r="D35" s="82">
        <v>0</v>
      </c>
      <c r="E35" s="82">
        <v>0</v>
      </c>
      <c r="F35" s="82">
        <v>0</v>
      </c>
      <c r="G35" s="79">
        <f t="shared" si="2"/>
        <v>1</v>
      </c>
      <c r="H35" s="82">
        <v>33.729999999999997</v>
      </c>
      <c r="I35" s="82">
        <v>0</v>
      </c>
      <c r="J35" s="82">
        <v>0</v>
      </c>
      <c r="K35" s="79">
        <f t="shared" si="3"/>
        <v>33.729999999999997</v>
      </c>
      <c r="L35" s="79">
        <f t="shared" si="4"/>
        <v>34.729999999999997</v>
      </c>
      <c r="M35" s="82">
        <v>0</v>
      </c>
      <c r="N35" s="80">
        <f t="shared" si="5"/>
        <v>34.729999999999997</v>
      </c>
      <c r="O35" s="10"/>
      <c r="P35" s="15"/>
    </row>
    <row r="36" spans="1:16" ht="13.5" customHeight="1">
      <c r="A36" s="149" t="s">
        <v>34</v>
      </c>
      <c r="B36" s="87" t="s">
        <v>16</v>
      </c>
      <c r="C36" s="82">
        <v>13.85</v>
      </c>
      <c r="D36" s="82">
        <v>5.1100000000000003</v>
      </c>
      <c r="E36" s="82">
        <v>1.21</v>
      </c>
      <c r="F36" s="82">
        <v>0</v>
      </c>
      <c r="G36" s="79">
        <f t="shared" si="2"/>
        <v>20.170000000000002</v>
      </c>
      <c r="H36" s="82">
        <v>0</v>
      </c>
      <c r="I36" s="82">
        <v>0</v>
      </c>
      <c r="J36" s="82">
        <v>0</v>
      </c>
      <c r="K36" s="79">
        <f t="shared" si="3"/>
        <v>0</v>
      </c>
      <c r="L36" s="79">
        <f t="shared" si="4"/>
        <v>20.170000000000002</v>
      </c>
      <c r="M36" s="82">
        <v>0</v>
      </c>
      <c r="N36" s="80">
        <f t="shared" si="5"/>
        <v>20.170000000000002</v>
      </c>
      <c r="O36" s="10"/>
      <c r="P36" s="15"/>
    </row>
    <row r="37" spans="1:16" ht="13.5" customHeight="1">
      <c r="A37" s="149"/>
      <c r="B37" s="87" t="s">
        <v>17</v>
      </c>
      <c r="C37" s="82">
        <v>31.25</v>
      </c>
      <c r="D37" s="82">
        <v>9.56</v>
      </c>
      <c r="E37" s="82">
        <v>1.38</v>
      </c>
      <c r="F37" s="82">
        <v>0</v>
      </c>
      <c r="G37" s="81">
        <f t="shared" si="2"/>
        <v>42.190000000000005</v>
      </c>
      <c r="H37" s="82">
        <v>0</v>
      </c>
      <c r="I37" s="82">
        <v>0</v>
      </c>
      <c r="J37" s="82">
        <v>0</v>
      </c>
      <c r="K37" s="81">
        <f t="shared" si="3"/>
        <v>0</v>
      </c>
      <c r="L37" s="81">
        <f t="shared" si="4"/>
        <v>42.190000000000005</v>
      </c>
      <c r="M37" s="82">
        <v>0</v>
      </c>
      <c r="N37" s="80">
        <f t="shared" si="5"/>
        <v>42.190000000000005</v>
      </c>
      <c r="O37" s="10"/>
      <c r="P37" s="15"/>
    </row>
    <row r="38" spans="1:16" ht="13.5" customHeight="1">
      <c r="A38" s="60" t="s">
        <v>35</v>
      </c>
      <c r="B38" s="87" t="s">
        <v>16</v>
      </c>
      <c r="C38" s="80">
        <f>C4+C12+C14+C16+C18+C20+C22+C24+C26+C28+C30+C32+C34+C36</f>
        <v>3365.33</v>
      </c>
      <c r="D38" s="79">
        <f>D4+D12+D14+D16+D18+D20+D22+D24+D26+D28+D30+D32+D34+D36</f>
        <v>1599.6399999999999</v>
      </c>
      <c r="E38" s="79">
        <f>SUM(E4+E12+E14+E16+E18+E20+E22+E24+E26+E28+E30+E32+E34+E36)</f>
        <v>83.539999999999992</v>
      </c>
      <c r="F38" s="79">
        <f t="shared" ref="F38:N38" si="6">F4+F12+F14+F16+F18+F20+F22+F24+F26+F28+F30+F32+F34+F36</f>
        <v>83.169999999999987</v>
      </c>
      <c r="G38" s="79">
        <f t="shared" si="6"/>
        <v>5131.6800000000021</v>
      </c>
      <c r="H38" s="79">
        <f t="shared" si="6"/>
        <v>4128.62</v>
      </c>
      <c r="I38" s="79">
        <f t="shared" si="6"/>
        <v>292.92000000000007</v>
      </c>
      <c r="J38" s="79">
        <f t="shared" si="6"/>
        <v>684.20999999999981</v>
      </c>
      <c r="K38" s="79">
        <f t="shared" si="6"/>
        <v>5105.7499999999991</v>
      </c>
      <c r="L38" s="79">
        <f t="shared" si="6"/>
        <v>10237.43</v>
      </c>
      <c r="M38" s="79">
        <f t="shared" si="6"/>
        <v>1651.9199999999998</v>
      </c>
      <c r="N38" s="80">
        <f t="shared" si="6"/>
        <v>11889.35</v>
      </c>
      <c r="O38" s="12"/>
      <c r="P38" s="1"/>
    </row>
    <row r="39" spans="1:16" ht="13.5" customHeight="1">
      <c r="A39" s="35"/>
      <c r="B39" s="87" t="s">
        <v>17</v>
      </c>
      <c r="C39" s="80">
        <f t="shared" ref="C39:J39" si="7">C5+C13+C15+C17+C19+C21+C23+C25+C27+C29+C31+C33+C35+C37</f>
        <v>368656.25</v>
      </c>
      <c r="D39" s="81">
        <f t="shared" si="7"/>
        <v>160065.56</v>
      </c>
      <c r="E39" s="81">
        <f>SUM(E5+E13+E15+E17+E19+E21+E23+E25+E27+E29+E31+E33+E35+E37)</f>
        <v>2773.38</v>
      </c>
      <c r="F39" s="81">
        <f t="shared" si="7"/>
        <v>4616</v>
      </c>
      <c r="G39" s="81">
        <f t="shared" si="7"/>
        <v>536111.18999999994</v>
      </c>
      <c r="H39" s="81">
        <f t="shared" si="7"/>
        <v>436785.73</v>
      </c>
      <c r="I39" s="81">
        <f t="shared" si="7"/>
        <v>27180</v>
      </c>
      <c r="J39" s="81">
        <f t="shared" si="7"/>
        <v>107222</v>
      </c>
      <c r="K39" s="81">
        <f>K5+K13+K15+K17+K19+K21+K23+K25+K27+K29+K31+K33+K35+K37</f>
        <v>571187.73</v>
      </c>
      <c r="L39" s="81">
        <f>L5+L13+L15+L17+L19+L21+L23+L25+L27+L29+L31+L33+L35+L37</f>
        <v>1107298.92</v>
      </c>
      <c r="M39" s="81">
        <f>M5+M13+M15+M17+M19+M21+M23+M25+M27+M29+M31+M33+M35+M37</f>
        <v>194095</v>
      </c>
      <c r="N39" s="80">
        <f>N5+N13+N15+N17+N19+N21+N23+N25+N27+N29+N31+N33+N35+N37</f>
        <v>1301393.9199999999</v>
      </c>
      <c r="O39" s="10"/>
      <c r="P39" s="1"/>
    </row>
    <row r="40" spans="1:16">
      <c r="B40" s="16"/>
      <c r="C40" s="67"/>
      <c r="D40" s="11"/>
      <c r="E40" s="11"/>
      <c r="F40" s="11"/>
      <c r="G40" s="11"/>
      <c r="H40" s="36"/>
      <c r="I40" s="36"/>
      <c r="J40" s="11"/>
      <c r="K40" s="11"/>
      <c r="L40" s="11"/>
      <c r="M40" s="36"/>
      <c r="N40" s="67"/>
      <c r="O40" s="10"/>
    </row>
    <row r="41" spans="1:16">
      <c r="C41" s="38"/>
      <c r="D41" s="10"/>
      <c r="E41" s="10"/>
      <c r="F41" s="10"/>
      <c r="G41" s="10"/>
      <c r="H41" s="11"/>
      <c r="I41" s="36"/>
      <c r="J41" s="11"/>
      <c r="K41" s="11"/>
      <c r="L41" s="11"/>
      <c r="M41" s="36"/>
      <c r="N41" s="67"/>
      <c r="O41" s="10"/>
    </row>
    <row r="42" spans="1:16">
      <c r="C42" s="38"/>
      <c r="D42" s="10"/>
      <c r="E42" s="10"/>
      <c r="F42" s="10"/>
      <c r="G42" s="10"/>
      <c r="H42" s="11"/>
      <c r="I42" s="11"/>
      <c r="J42" s="11"/>
      <c r="K42" s="11"/>
      <c r="L42" s="11"/>
      <c r="M42" s="36"/>
      <c r="N42" s="67"/>
      <c r="O42" s="10"/>
    </row>
    <row r="43" spans="1:16">
      <c r="C43" s="38"/>
      <c r="D43" s="10"/>
      <c r="E43" s="10"/>
      <c r="F43" s="10"/>
      <c r="G43" s="10"/>
      <c r="H43" s="11"/>
      <c r="I43" s="11"/>
      <c r="J43" s="11"/>
      <c r="K43" s="11"/>
      <c r="L43" s="11"/>
      <c r="M43" s="36"/>
      <c r="N43" s="67"/>
      <c r="O43" s="10"/>
    </row>
    <row r="44" spans="1:16">
      <c r="C44" s="38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38"/>
      <c r="O44" s="10"/>
    </row>
    <row r="45" spans="1:16">
      <c r="C45" s="39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39"/>
      <c r="O45" s="15"/>
    </row>
    <row r="46" spans="1:16">
      <c r="C46" s="39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39"/>
      <c r="O46" s="15"/>
    </row>
    <row r="47" spans="1:16">
      <c r="C47" s="39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39"/>
      <c r="O47" s="15"/>
    </row>
    <row r="48" spans="1:16">
      <c r="C48" s="39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39"/>
      <c r="O48" s="15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honeticPr fontId="0" type="noConversion"/>
  <pageMargins left="0.17" right="0.17" top="0.18" bottom="0.21" header="0.17" footer="0.1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P48"/>
  <sheetViews>
    <sheetView zoomScale="85" zoomScaleNormal="85" workbookViewId="0">
      <selection activeCell="K9" sqref="K9"/>
    </sheetView>
  </sheetViews>
  <sheetFormatPr defaultRowHeight="15"/>
  <cols>
    <col min="1" max="1" width="35.85546875" style="14" customWidth="1"/>
    <col min="2" max="2" width="4" style="14" customWidth="1"/>
    <col min="3" max="3" width="8.42578125" style="14" customWidth="1"/>
    <col min="4" max="4" width="8.140625" style="14" customWidth="1"/>
    <col min="5" max="5" width="12.85546875" style="14" customWidth="1"/>
    <col min="6" max="6" width="6.42578125" style="14" customWidth="1"/>
    <col min="7" max="7" width="12.140625" style="14" customWidth="1"/>
    <col min="8" max="8" width="7.42578125" style="14" customWidth="1"/>
    <col min="9" max="9" width="7.85546875" style="14" customWidth="1"/>
    <col min="10" max="10" width="7.7109375" style="14" customWidth="1"/>
    <col min="11" max="11" width="11.140625" style="14" customWidth="1"/>
    <col min="12" max="12" width="12.85546875" style="14" customWidth="1"/>
    <col min="13" max="13" width="7.28515625" style="14" customWidth="1"/>
    <col min="14" max="14" width="11.28515625" style="14" customWidth="1"/>
    <col min="15" max="16384" width="9.140625" style="14"/>
  </cols>
  <sheetData>
    <row r="1" spans="1:15" ht="12" customHeight="1">
      <c r="A1" s="89" t="s">
        <v>55</v>
      </c>
    </row>
    <row r="2" spans="1:15" ht="12" customHeight="1">
      <c r="A2" s="64" t="s">
        <v>0</v>
      </c>
      <c r="B2" s="85"/>
      <c r="C2" s="146" t="s">
        <v>1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93" t="s">
        <v>2</v>
      </c>
    </row>
    <row r="3" spans="1:15" ht="38.25">
      <c r="A3" s="64" t="s">
        <v>3</v>
      </c>
      <c r="B3" s="85"/>
      <c r="C3" s="85" t="s">
        <v>4</v>
      </c>
      <c r="D3" s="85" t="s">
        <v>5</v>
      </c>
      <c r="E3" s="85" t="s">
        <v>6</v>
      </c>
      <c r="F3" s="85" t="s">
        <v>7</v>
      </c>
      <c r="G3" s="85" t="s">
        <v>8</v>
      </c>
      <c r="H3" s="85" t="s">
        <v>9</v>
      </c>
      <c r="I3" s="85" t="s">
        <v>10</v>
      </c>
      <c r="J3" s="85" t="s">
        <v>11</v>
      </c>
      <c r="K3" s="85" t="s">
        <v>12</v>
      </c>
      <c r="L3" s="85" t="s">
        <v>13</v>
      </c>
      <c r="M3" s="85" t="s">
        <v>14</v>
      </c>
      <c r="N3" s="85"/>
    </row>
    <row r="4" spans="1:15" ht="14.25" customHeight="1">
      <c r="A4" s="65" t="s">
        <v>15</v>
      </c>
      <c r="B4" s="94" t="s">
        <v>16</v>
      </c>
      <c r="C4" s="95">
        <f t="shared" ref="C4:E5" si="0">C6+C8+C10</f>
        <v>3900.91</v>
      </c>
      <c r="D4" s="95">
        <f t="shared" si="0"/>
        <v>1413.47</v>
      </c>
      <c r="E4" s="95">
        <f t="shared" si="0"/>
        <v>15.030000000000003</v>
      </c>
      <c r="F4" s="95">
        <f t="shared" ref="F4:M5" si="1">F6+F8+F10</f>
        <v>27.440000000000005</v>
      </c>
      <c r="G4" s="95">
        <f t="shared" si="1"/>
        <v>5356.85</v>
      </c>
      <c r="H4" s="95">
        <f t="shared" si="1"/>
        <v>3803.74</v>
      </c>
      <c r="I4" s="95">
        <f t="shared" si="1"/>
        <v>137.96</v>
      </c>
      <c r="J4" s="95">
        <f t="shared" si="1"/>
        <v>739.52999999999986</v>
      </c>
      <c r="K4" s="95">
        <f t="shared" si="1"/>
        <v>4681.2299999999996</v>
      </c>
      <c r="L4" s="95">
        <f t="shared" si="1"/>
        <v>10038.08</v>
      </c>
      <c r="M4" s="95">
        <f t="shared" si="1"/>
        <v>1358.3399999999997</v>
      </c>
      <c r="N4" s="95">
        <f>N6+N8+N10</f>
        <v>11396.42</v>
      </c>
      <c r="O4" s="15"/>
    </row>
    <row r="5" spans="1:15" ht="14.25" customHeight="1">
      <c r="A5" s="65"/>
      <c r="B5" s="94" t="s">
        <v>17</v>
      </c>
      <c r="C5" s="96">
        <f t="shared" si="0"/>
        <v>1013782</v>
      </c>
      <c r="D5" s="96">
        <f t="shared" si="0"/>
        <v>327045</v>
      </c>
      <c r="E5" s="96">
        <f t="shared" si="0"/>
        <v>934</v>
      </c>
      <c r="F5" s="96">
        <f>F7+F9+F11</f>
        <v>3168</v>
      </c>
      <c r="G5" s="96">
        <f>G7+G9+G11</f>
        <v>1344929</v>
      </c>
      <c r="H5" s="96">
        <f>H7+H9+H11</f>
        <v>802681</v>
      </c>
      <c r="I5" s="96">
        <f t="shared" si="1"/>
        <v>26454</v>
      </c>
      <c r="J5" s="96">
        <f t="shared" si="1"/>
        <v>165158</v>
      </c>
      <c r="K5" s="96">
        <f t="shared" si="1"/>
        <v>994293</v>
      </c>
      <c r="L5" s="96">
        <f t="shared" si="1"/>
        <v>2339222</v>
      </c>
      <c r="M5" s="96">
        <f>M7+M9+M11</f>
        <v>190775</v>
      </c>
      <c r="N5" s="96">
        <f>N7+N9+N11</f>
        <v>2529997</v>
      </c>
      <c r="O5" s="15"/>
    </row>
    <row r="6" spans="1:15">
      <c r="A6" s="142" t="s">
        <v>49</v>
      </c>
      <c r="B6" s="94" t="s">
        <v>16</v>
      </c>
      <c r="C6" s="97">
        <f ca="1">'Kurzeme valsts'!C6+'Kurzeme pārējie'!C6</f>
        <v>2600.6599999999994</v>
      </c>
      <c r="D6" s="97">
        <f ca="1">'Kurzeme valsts'!D6+'Kurzeme pārējie'!D6</f>
        <v>1054.74</v>
      </c>
      <c r="E6" s="97">
        <f ca="1">'Kurzeme valsts'!E6+'Kurzeme pārējie'!E6</f>
        <v>0</v>
      </c>
      <c r="F6" s="97">
        <f ca="1">'Kurzeme valsts'!F6+'Kurzeme pārējie'!F6</f>
        <v>15.800000000000002</v>
      </c>
      <c r="G6" s="95">
        <f ca="1">SUM(C6:F6)</f>
        <v>3671.2</v>
      </c>
      <c r="H6" s="97">
        <f ca="1">'Kurzeme valsts'!H6+'Kurzeme pārējie'!H6</f>
        <v>2807.0299999999997</v>
      </c>
      <c r="I6" s="97">
        <f ca="1">'Kurzeme valsts'!I6+'Kurzeme pārējie'!I6</f>
        <v>123.70000000000002</v>
      </c>
      <c r="J6" s="97">
        <f ca="1">'Kurzeme valsts'!J6+'Kurzeme pārējie'!J6</f>
        <v>651.41999999999985</v>
      </c>
      <c r="K6" s="95">
        <f ca="1">SUM(H6:J6)</f>
        <v>3582.1499999999996</v>
      </c>
      <c r="L6" s="95">
        <f ca="1">G6+K6</f>
        <v>7253.3499999999995</v>
      </c>
      <c r="M6" s="97">
        <f ca="1">'Kurzeme valsts'!M6+'Kurzeme pārējie'!M6</f>
        <v>1094.4699999999998</v>
      </c>
      <c r="N6" s="95">
        <f>SUM(L6:M6)</f>
        <v>8347.82</v>
      </c>
      <c r="O6" s="15"/>
    </row>
    <row r="7" spans="1:15" ht="15.75">
      <c r="A7" s="142"/>
      <c r="B7" s="94" t="s">
        <v>17</v>
      </c>
      <c r="C7" s="98">
        <f ca="1">'Kurzeme valsts'!C7+'Kurzeme pārējie'!C7</f>
        <v>781887</v>
      </c>
      <c r="D7" s="99">
        <f ca="1">'Kurzeme valsts'!D7+'Kurzeme pārējie'!D7</f>
        <v>272543</v>
      </c>
      <c r="E7" s="99">
        <f ca="1">'Kurzeme valsts'!E7+'Kurzeme pārējie'!E7</f>
        <v>0</v>
      </c>
      <c r="F7" s="99">
        <f ca="1">'Kurzeme valsts'!F7+'Kurzeme pārējie'!F7</f>
        <v>2800</v>
      </c>
      <c r="G7" s="92">
        <f t="shared" ref="G7:G37" si="2">SUM(C7:F7)</f>
        <v>1057230</v>
      </c>
      <c r="H7" s="99">
        <f ca="1">'Kurzeme valsts'!H7+'Kurzeme pārējie'!H7</f>
        <v>661801</v>
      </c>
      <c r="I7" s="99">
        <f ca="1">'Kurzeme valsts'!I7+'Kurzeme pārējie'!I7</f>
        <v>25691</v>
      </c>
      <c r="J7" s="99">
        <f ca="1">'Kurzeme valsts'!J7+'Kurzeme pārējie'!J7</f>
        <v>161350</v>
      </c>
      <c r="K7" s="92">
        <f t="shared" ref="K7:K36" si="3">SUM(H7:J7)</f>
        <v>848842</v>
      </c>
      <c r="L7" s="96">
        <f t="shared" ref="L7:L37" si="4">G7+K7</f>
        <v>1906072</v>
      </c>
      <c r="M7" s="98">
        <f ca="1">'Kurzeme valsts'!M7+'Kurzeme pārējie'!M7</f>
        <v>180650</v>
      </c>
      <c r="N7" s="96">
        <f t="shared" ref="N7:N36" si="5">SUM(L7:M7)</f>
        <v>2086722</v>
      </c>
      <c r="O7" s="15"/>
    </row>
    <row r="8" spans="1:15" ht="20.25" customHeight="1">
      <c r="A8" s="142" t="s">
        <v>50</v>
      </c>
      <c r="B8" s="94" t="s">
        <v>16</v>
      </c>
      <c r="C8" s="97">
        <f ca="1">'Kurzeme valsts'!C8+'Kurzeme pārējie'!C8</f>
        <v>319.36</v>
      </c>
      <c r="D8" s="100">
        <f ca="1">'Kurzeme valsts'!D8+'Kurzeme pārējie'!D8</f>
        <v>150.08999999999997</v>
      </c>
      <c r="E8" s="100">
        <f ca="1">'Kurzeme valsts'!E8+'Kurzeme pārējie'!E8</f>
        <v>15.030000000000003</v>
      </c>
      <c r="F8" s="100">
        <f ca="1">'Kurzeme valsts'!F8+'Kurzeme pārējie'!F8</f>
        <v>11.64</v>
      </c>
      <c r="G8" s="91">
        <f t="shared" si="2"/>
        <v>496.12</v>
      </c>
      <c r="H8" s="100">
        <f ca="1">'Kurzeme valsts'!H8+'Kurzeme pārējie'!H8</f>
        <v>354.94999999999993</v>
      </c>
      <c r="I8" s="100">
        <f ca="1">'Kurzeme valsts'!I8+'Kurzeme pārējie'!I8</f>
        <v>14.26</v>
      </c>
      <c r="J8" s="100">
        <f ca="1">'Kurzeme valsts'!J8+'Kurzeme pārējie'!J8</f>
        <v>88.109999999999985</v>
      </c>
      <c r="K8" s="91">
        <f t="shared" si="3"/>
        <v>457.31999999999994</v>
      </c>
      <c r="L8" s="95">
        <f t="shared" si="4"/>
        <v>953.43999999999994</v>
      </c>
      <c r="M8" s="97">
        <f ca="1">'Kurzeme valsts'!M8+'Kurzeme pārējie'!M8</f>
        <v>263.87</v>
      </c>
      <c r="N8" s="95">
        <f t="shared" si="5"/>
        <v>1217.31</v>
      </c>
      <c r="O8" s="15"/>
    </row>
    <row r="9" spans="1:15" ht="22.5" customHeight="1">
      <c r="A9" s="142"/>
      <c r="B9" s="94" t="s">
        <v>17</v>
      </c>
      <c r="C9" s="98">
        <f ca="1">'Kurzeme valsts'!C9+'Kurzeme pārējie'!C9</f>
        <v>16052</v>
      </c>
      <c r="D9" s="99">
        <f ca="1">'Kurzeme valsts'!D9+'Kurzeme pārējie'!D9</f>
        <v>7619</v>
      </c>
      <c r="E9" s="99">
        <f ca="1">'Kurzeme valsts'!E9+'Kurzeme pārējie'!E9</f>
        <v>934</v>
      </c>
      <c r="F9" s="99">
        <f ca="1">'Kurzeme valsts'!F9+'Kurzeme pārējie'!F9</f>
        <v>368</v>
      </c>
      <c r="G9" s="92">
        <f ca="1">SUM(C9:F9)</f>
        <v>24973</v>
      </c>
      <c r="H9" s="99">
        <f ca="1">'Kurzeme valsts'!H9+'Kurzeme pārējie'!H9</f>
        <v>17736</v>
      </c>
      <c r="I9" s="99">
        <f ca="1">'Kurzeme valsts'!I9+'Kurzeme pārējie'!I9</f>
        <v>763</v>
      </c>
      <c r="J9" s="99">
        <f ca="1">'Kurzeme valsts'!J9+'Kurzeme pārējie'!J9</f>
        <v>3808</v>
      </c>
      <c r="K9" s="92">
        <f t="shared" si="3"/>
        <v>22307</v>
      </c>
      <c r="L9" s="96">
        <f ca="1">G9+K9</f>
        <v>47280</v>
      </c>
      <c r="M9" s="98">
        <f ca="1">'Kurzeme valsts'!M9+'Kurzeme pārējie'!M9</f>
        <v>10125</v>
      </c>
      <c r="N9" s="96">
        <f>SUM(L9:M9)</f>
        <v>57405</v>
      </c>
      <c r="O9" s="15"/>
    </row>
    <row r="10" spans="1:15" ht="13.5" customHeight="1">
      <c r="A10" s="142" t="s">
        <v>46</v>
      </c>
      <c r="B10" s="94" t="s">
        <v>16</v>
      </c>
      <c r="C10" s="97">
        <f ca="1">'Kurzeme valsts'!C10+'Kurzeme pārējie'!C10</f>
        <v>980.89000000000021</v>
      </c>
      <c r="D10" s="100">
        <f ca="1">'Kurzeme valsts'!D10+'Kurzeme pārējie'!D10</f>
        <v>208.6400000000001</v>
      </c>
      <c r="E10" s="100">
        <v>0</v>
      </c>
      <c r="F10" s="100">
        <f ca="1">'Kurzeme valsts'!F10+'Kurzeme pārējie'!F10</f>
        <v>0</v>
      </c>
      <c r="G10" s="91">
        <f t="shared" si="2"/>
        <v>1189.5300000000002</v>
      </c>
      <c r="H10" s="100">
        <f ca="1">'Kurzeme valsts'!H10+'Kurzeme pārējie'!H10</f>
        <v>641.76</v>
      </c>
      <c r="I10" s="100">
        <f ca="1">'Kurzeme valsts'!I10+'Kurzeme pārējie'!I10</f>
        <v>0</v>
      </c>
      <c r="J10" s="100">
        <f ca="1">'Kurzeme valsts'!J10+'Kurzeme pārējie'!J10</f>
        <v>0</v>
      </c>
      <c r="K10" s="91">
        <f t="shared" si="3"/>
        <v>641.76</v>
      </c>
      <c r="L10" s="95">
        <f t="shared" si="4"/>
        <v>1831.2900000000002</v>
      </c>
      <c r="M10" s="97">
        <f ca="1">'Kurzeme valsts'!M10+'Kurzeme pārējie'!M10</f>
        <v>0</v>
      </c>
      <c r="N10" s="95">
        <f t="shared" si="5"/>
        <v>1831.2900000000002</v>
      </c>
      <c r="O10" s="15"/>
    </row>
    <row r="11" spans="1:15" ht="13.5" customHeight="1">
      <c r="A11" s="142"/>
      <c r="B11" s="94" t="s">
        <v>17</v>
      </c>
      <c r="C11" s="98">
        <f ca="1">'Kurzeme valsts'!C11+'Kurzeme pārējie'!C11</f>
        <v>215843</v>
      </c>
      <c r="D11" s="99">
        <f ca="1">'Kurzeme valsts'!D11+'Kurzeme pārējie'!D11</f>
        <v>46883</v>
      </c>
      <c r="E11" s="99">
        <v>0</v>
      </c>
      <c r="F11" s="99">
        <f ca="1">'Kurzeme valsts'!F11+'Kurzeme pārējie'!F11</f>
        <v>0</v>
      </c>
      <c r="G11" s="92">
        <f t="shared" si="2"/>
        <v>262726</v>
      </c>
      <c r="H11" s="99">
        <f ca="1">'Kurzeme valsts'!H11+'Kurzeme pārējie'!H11</f>
        <v>123144</v>
      </c>
      <c r="I11" s="99">
        <f ca="1">'Kurzeme valsts'!I11+'Kurzeme pārējie'!I11</f>
        <v>0</v>
      </c>
      <c r="J11" s="99">
        <f ca="1">'Kurzeme valsts'!J11+'Kurzeme pārējie'!J11</f>
        <v>0</v>
      </c>
      <c r="K11" s="92">
        <f t="shared" si="3"/>
        <v>123144</v>
      </c>
      <c r="L11" s="96">
        <f t="shared" si="4"/>
        <v>385870</v>
      </c>
      <c r="M11" s="98">
        <f ca="1">'Kurzeme valsts'!M11+'Kurzeme pārējie'!M11</f>
        <v>0</v>
      </c>
      <c r="N11" s="96">
        <f>SUM(L11:M11)</f>
        <v>385870</v>
      </c>
      <c r="O11" s="15"/>
    </row>
    <row r="12" spans="1:15" ht="13.5" customHeight="1">
      <c r="A12" s="65" t="s">
        <v>21</v>
      </c>
      <c r="B12" s="94" t="s">
        <v>16</v>
      </c>
      <c r="C12" s="97">
        <f ca="1">'Kurzeme valsts'!C12+'Kurzeme pārējie'!C12</f>
        <v>4260.67</v>
      </c>
      <c r="D12" s="100">
        <f ca="1">'Kurzeme valsts'!D12+'Kurzeme pārējie'!D12</f>
        <v>2554.2399999999998</v>
      </c>
      <c r="E12" s="100">
        <f ca="1">'Kurzeme valsts'!E12+'Kurzeme pārējie'!E12</f>
        <v>34.330000000000005</v>
      </c>
      <c r="F12" s="100">
        <f ca="1">'Kurzeme valsts'!F12+'Kurzeme pārējie'!F12</f>
        <v>17.43</v>
      </c>
      <c r="G12" s="91">
        <f t="shared" si="2"/>
        <v>6866.67</v>
      </c>
      <c r="H12" s="100">
        <f ca="1">'Kurzeme valsts'!H12+'Kurzeme pārējie'!H12</f>
        <v>2388.96</v>
      </c>
      <c r="I12" s="100">
        <f ca="1">'Kurzeme valsts'!I12+'Kurzeme pārējie'!I12</f>
        <v>202.75</v>
      </c>
      <c r="J12" s="100">
        <f ca="1">'Kurzeme valsts'!J12+'Kurzeme pārējie'!J12</f>
        <v>146.72</v>
      </c>
      <c r="K12" s="91">
        <f t="shared" si="3"/>
        <v>2738.43</v>
      </c>
      <c r="L12" s="95">
        <f t="shared" si="4"/>
        <v>9605.1</v>
      </c>
      <c r="M12" s="97">
        <f ca="1">'Kurzeme valsts'!M12+'Kurzeme pārējie'!M12</f>
        <v>270.14000000000016</v>
      </c>
      <c r="N12" s="95">
        <f t="shared" si="5"/>
        <v>9875.24</v>
      </c>
      <c r="O12" s="15"/>
    </row>
    <row r="13" spans="1:15" ht="13.5" customHeight="1">
      <c r="A13" s="3" t="s">
        <v>37</v>
      </c>
      <c r="B13" s="94" t="s">
        <v>17</v>
      </c>
      <c r="C13" s="98">
        <f ca="1">'Kurzeme valsts'!C13+'Kurzeme pārējie'!C13</f>
        <v>229796</v>
      </c>
      <c r="D13" s="99">
        <f ca="1">'Kurzeme valsts'!D13+'Kurzeme pārējie'!D13</f>
        <v>128219</v>
      </c>
      <c r="E13" s="99">
        <f ca="1">'Kurzeme valsts'!E13+'Kurzeme pārējie'!E13</f>
        <v>1414</v>
      </c>
      <c r="F13" s="99">
        <f ca="1">'Kurzeme valsts'!F13+'Kurzeme pārējie'!F13</f>
        <v>668</v>
      </c>
      <c r="G13" s="92">
        <f t="shared" si="2"/>
        <v>360097</v>
      </c>
      <c r="H13" s="99">
        <f ca="1">'Kurzeme valsts'!H13+'Kurzeme pārējie'!H13</f>
        <v>89719</v>
      </c>
      <c r="I13" s="99">
        <f ca="1">'Kurzeme valsts'!I13+'Kurzeme pārējie'!I13</f>
        <v>7971</v>
      </c>
      <c r="J13" s="99">
        <f ca="1">'Kurzeme valsts'!J13+'Kurzeme pārējie'!J13</f>
        <v>4790</v>
      </c>
      <c r="K13" s="92">
        <f t="shared" si="3"/>
        <v>102480</v>
      </c>
      <c r="L13" s="96">
        <f t="shared" si="4"/>
        <v>462577</v>
      </c>
      <c r="M13" s="98">
        <f ca="1">'Kurzeme valsts'!M13+'Kurzeme pārējie'!M13</f>
        <v>7877</v>
      </c>
      <c r="N13" s="96">
        <f t="shared" si="5"/>
        <v>470454</v>
      </c>
      <c r="O13" s="15"/>
    </row>
    <row r="14" spans="1:15" ht="13.5" customHeight="1">
      <c r="A14" s="142" t="s">
        <v>23</v>
      </c>
      <c r="B14" s="94" t="s">
        <v>16</v>
      </c>
      <c r="C14" s="97">
        <f ca="1">'Kurzeme valsts'!C14+'Kurzeme pārējie'!C14</f>
        <v>12.649999999999999</v>
      </c>
      <c r="D14" s="100">
        <f ca="1">'Kurzeme valsts'!D14+'Kurzeme pārējie'!D14</f>
        <v>26.66</v>
      </c>
      <c r="E14" s="100">
        <f ca="1">'Kurzeme valsts'!E14+'Kurzeme pārējie'!E14</f>
        <v>0</v>
      </c>
      <c r="F14" s="100">
        <f ca="1">'Kurzeme valsts'!F14+'Kurzeme pārējie'!F14</f>
        <v>6.15</v>
      </c>
      <c r="G14" s="91">
        <f t="shared" si="2"/>
        <v>45.46</v>
      </c>
      <c r="H14" s="100">
        <f ca="1">'Kurzeme valsts'!H14+'Kurzeme pārējie'!H14</f>
        <v>2.29</v>
      </c>
      <c r="I14" s="100">
        <f ca="1">'Kurzeme valsts'!I14+'Kurzeme pārējie'!I14</f>
        <v>0</v>
      </c>
      <c r="J14" s="100">
        <f ca="1">'Kurzeme valsts'!J14+'Kurzeme pārējie'!J14</f>
        <v>0.26</v>
      </c>
      <c r="K14" s="91">
        <f t="shared" si="3"/>
        <v>2.5499999999999998</v>
      </c>
      <c r="L14" s="95">
        <f t="shared" si="4"/>
        <v>48.01</v>
      </c>
      <c r="M14" s="97">
        <f ca="1">'Kurzeme valsts'!M14+'Kurzeme pārējie'!M14</f>
        <v>0</v>
      </c>
      <c r="N14" s="95">
        <f t="shared" si="5"/>
        <v>48.01</v>
      </c>
      <c r="O14" s="15"/>
    </row>
    <row r="15" spans="1:15" ht="13.5" customHeight="1">
      <c r="A15" s="142"/>
      <c r="B15" s="94" t="s">
        <v>17</v>
      </c>
      <c r="C15" s="98">
        <f ca="1">'Kurzeme valsts'!C15+'Kurzeme pārējie'!C15</f>
        <v>1607</v>
      </c>
      <c r="D15" s="99">
        <f ca="1">'Kurzeme valsts'!D15+'Kurzeme pārējie'!D15</f>
        <v>3520</v>
      </c>
      <c r="E15" s="99">
        <f ca="1">'Kurzeme valsts'!E15+'Kurzeme pārējie'!E15</f>
        <v>0</v>
      </c>
      <c r="F15" s="99">
        <f ca="1">'Kurzeme valsts'!F15+'Kurzeme pārējie'!F15</f>
        <v>622</v>
      </c>
      <c r="G15" s="92">
        <f t="shared" si="2"/>
        <v>5749</v>
      </c>
      <c r="H15" s="99">
        <f ca="1">'Kurzeme valsts'!H15+'Kurzeme pārējie'!H15</f>
        <v>189</v>
      </c>
      <c r="I15" s="99">
        <f ca="1">'Kurzeme valsts'!I15+'Kurzeme pārējie'!I15</f>
        <v>0</v>
      </c>
      <c r="J15" s="99">
        <f ca="1">'Kurzeme valsts'!J15+'Kurzeme pārējie'!J15</f>
        <v>28</v>
      </c>
      <c r="K15" s="92">
        <f t="shared" si="3"/>
        <v>217</v>
      </c>
      <c r="L15" s="96">
        <f t="shared" si="4"/>
        <v>5966</v>
      </c>
      <c r="M15" s="98">
        <f ca="1">'Kurzeme valsts'!M15+'Kurzeme pārējie'!M15</f>
        <v>0</v>
      </c>
      <c r="N15" s="96">
        <f t="shared" si="5"/>
        <v>5966</v>
      </c>
      <c r="O15" s="15"/>
    </row>
    <row r="16" spans="1:15" ht="13.5" customHeight="1">
      <c r="A16" s="142" t="s">
        <v>24</v>
      </c>
      <c r="B16" s="94" t="s">
        <v>16</v>
      </c>
      <c r="C16" s="97">
        <f ca="1">'Kurzeme valsts'!C16+'Kurzeme pārējie'!C16</f>
        <v>946.57000000000016</v>
      </c>
      <c r="D16" s="100">
        <f ca="1">'Kurzeme valsts'!D16+'Kurzeme pārējie'!D16</f>
        <v>890.7399999999999</v>
      </c>
      <c r="E16" s="100">
        <f ca="1">'Kurzeme valsts'!E16+'Kurzeme pārējie'!E16</f>
        <v>103.68999999999998</v>
      </c>
      <c r="F16" s="100">
        <f ca="1">'Kurzeme valsts'!F16+'Kurzeme pārējie'!F16</f>
        <v>45.339999999999982</v>
      </c>
      <c r="G16" s="91">
        <f t="shared" si="2"/>
        <v>1986.34</v>
      </c>
      <c r="H16" s="100">
        <f ca="1">'Kurzeme valsts'!H16+'Kurzeme pārējie'!H16</f>
        <v>325.90999999999997</v>
      </c>
      <c r="I16" s="100">
        <f ca="1">'Kurzeme valsts'!I16+'Kurzeme pārējie'!I16</f>
        <v>24.119999999999997</v>
      </c>
      <c r="J16" s="100">
        <f ca="1">'Kurzeme valsts'!J16+'Kurzeme pārējie'!J16</f>
        <v>42.539999999999992</v>
      </c>
      <c r="K16" s="91">
        <f t="shared" si="3"/>
        <v>392.56999999999994</v>
      </c>
      <c r="L16" s="95">
        <f t="shared" si="4"/>
        <v>2378.91</v>
      </c>
      <c r="M16" s="97">
        <f ca="1">'Kurzeme valsts'!M16+'Kurzeme pārējie'!M16</f>
        <v>52.249999999999993</v>
      </c>
      <c r="N16" s="95">
        <f t="shared" si="5"/>
        <v>2431.16</v>
      </c>
      <c r="O16" s="15"/>
    </row>
    <row r="17" spans="1:15" ht="13.5" customHeight="1">
      <c r="A17" s="142"/>
      <c r="B17" s="94" t="s">
        <v>17</v>
      </c>
      <c r="C17" s="98">
        <f ca="1">'Kurzeme valsts'!C17+'Kurzeme pārējie'!C17</f>
        <v>7365.3</v>
      </c>
      <c r="D17" s="99">
        <f ca="1">'Kurzeme valsts'!D17+'Kurzeme pārējie'!D17</f>
        <v>10332.48</v>
      </c>
      <c r="E17" s="99">
        <f ca="1">'Kurzeme valsts'!E17+'Kurzeme pārējie'!E17</f>
        <v>596</v>
      </c>
      <c r="F17" s="99">
        <f ca="1">'Kurzeme valsts'!F17+'Kurzeme pārējie'!F17</f>
        <v>925</v>
      </c>
      <c r="G17" s="92">
        <f t="shared" si="2"/>
        <v>19218.78</v>
      </c>
      <c r="H17" s="99">
        <f ca="1">'Kurzeme valsts'!H17+'Kurzeme pārējie'!H17</f>
        <v>2925.98</v>
      </c>
      <c r="I17" s="99">
        <f ca="1">'Kurzeme valsts'!I17+'Kurzeme pārējie'!I17</f>
        <v>294</v>
      </c>
      <c r="J17" s="99">
        <f ca="1">'Kurzeme valsts'!J17+'Kurzeme pārējie'!J17</f>
        <v>516</v>
      </c>
      <c r="K17" s="92">
        <f t="shared" si="3"/>
        <v>3735.98</v>
      </c>
      <c r="L17" s="96">
        <f t="shared" si="4"/>
        <v>22954.76</v>
      </c>
      <c r="M17" s="98">
        <f ca="1">'Kurzeme valsts'!M17+'Kurzeme pārējie'!M17</f>
        <v>627</v>
      </c>
      <c r="N17" s="96">
        <f t="shared" si="5"/>
        <v>23581.759999999998</v>
      </c>
      <c r="O17" s="15"/>
    </row>
    <row r="18" spans="1:15" ht="13.5" customHeight="1">
      <c r="A18" s="143" t="s">
        <v>51</v>
      </c>
      <c r="B18" s="94" t="s">
        <v>16</v>
      </c>
      <c r="C18" s="97">
        <f ca="1">'Kurzeme valsts'!C18+'Kurzeme pārējie'!C18</f>
        <v>1.32</v>
      </c>
      <c r="D18" s="100">
        <f ca="1">'Kurzeme valsts'!D18+'Kurzeme pārējie'!D18</f>
        <v>0.87999999999999989</v>
      </c>
      <c r="E18" s="100">
        <f ca="1">'Kurzeme valsts'!E18+'Kurzeme pārējie'!E18</f>
        <v>0</v>
      </c>
      <c r="F18" s="100">
        <f ca="1">'Kurzeme valsts'!F18+'Kurzeme pārējie'!F18</f>
        <v>0</v>
      </c>
      <c r="G18" s="91">
        <f t="shared" si="2"/>
        <v>2.2000000000000002</v>
      </c>
      <c r="H18" s="100">
        <f ca="1">'Kurzeme valsts'!H18+'Kurzeme pārējie'!H18</f>
        <v>6.53</v>
      </c>
      <c r="I18" s="100">
        <f ca="1">'Kurzeme valsts'!I18+'Kurzeme pārējie'!I18</f>
        <v>0</v>
      </c>
      <c r="J18" s="100">
        <f ca="1">'Kurzeme valsts'!J18+'Kurzeme pārējie'!J18</f>
        <v>0</v>
      </c>
      <c r="K18" s="91">
        <f t="shared" si="3"/>
        <v>6.53</v>
      </c>
      <c r="L18" s="95">
        <f t="shared" si="4"/>
        <v>8.73</v>
      </c>
      <c r="M18" s="97">
        <f ca="1">'Kurzeme valsts'!M18+'Kurzeme pārējie'!M18</f>
        <v>0</v>
      </c>
      <c r="N18" s="95">
        <f t="shared" si="5"/>
        <v>8.73</v>
      </c>
      <c r="O18" s="15"/>
    </row>
    <row r="19" spans="1:15" ht="13.5" customHeight="1">
      <c r="A19" s="143"/>
      <c r="B19" s="94" t="s">
        <v>17</v>
      </c>
      <c r="C19" s="97">
        <f ca="1">'Kurzeme valsts'!C19+'Kurzeme pārējie'!C19</f>
        <v>203</v>
      </c>
      <c r="D19" s="100">
        <f ca="1">'Kurzeme valsts'!D19+'Kurzeme pārējie'!D19</f>
        <v>203</v>
      </c>
      <c r="E19" s="100">
        <f ca="1">'Kurzeme valsts'!E19+'Kurzeme pārējie'!E19</f>
        <v>0</v>
      </c>
      <c r="F19" s="100">
        <f ca="1">'Kurzeme valsts'!F19+'Kurzeme pārējie'!F19</f>
        <v>0</v>
      </c>
      <c r="G19" s="91">
        <f t="shared" si="2"/>
        <v>406</v>
      </c>
      <c r="H19" s="100">
        <f ca="1">'Kurzeme valsts'!H19+'Kurzeme pārējie'!H19</f>
        <v>1274</v>
      </c>
      <c r="I19" s="100">
        <f ca="1">'Kurzeme valsts'!I19+'Kurzeme pārējie'!I19</f>
        <v>0</v>
      </c>
      <c r="J19" s="100">
        <f ca="1">'Kurzeme valsts'!J19+'Kurzeme pārējie'!J19</f>
        <v>0</v>
      </c>
      <c r="K19" s="91">
        <f t="shared" si="3"/>
        <v>1274</v>
      </c>
      <c r="L19" s="95">
        <f t="shared" si="4"/>
        <v>1680</v>
      </c>
      <c r="M19" s="97">
        <f ca="1">'Kurzeme valsts'!M19+'Kurzeme pārējie'!M19</f>
        <v>0</v>
      </c>
      <c r="N19" s="95">
        <f t="shared" si="5"/>
        <v>1680</v>
      </c>
      <c r="O19" s="15"/>
    </row>
    <row r="20" spans="1:15" ht="13.5" customHeight="1">
      <c r="A20" s="143" t="s">
        <v>52</v>
      </c>
      <c r="B20" s="94" t="s">
        <v>16</v>
      </c>
      <c r="C20" s="97">
        <f ca="1">'Kurzeme valsts'!C20+'Kurzeme pārējie'!C20</f>
        <v>0</v>
      </c>
      <c r="D20" s="100">
        <f ca="1">'Kurzeme valsts'!D20+'Kurzeme pārējie'!D20</f>
        <v>0</v>
      </c>
      <c r="E20" s="100">
        <f ca="1">'Kurzeme valsts'!E20+'Kurzeme pārējie'!E20</f>
        <v>0</v>
      </c>
      <c r="F20" s="100">
        <f ca="1">'Kurzeme valsts'!F20+'Kurzeme pārējie'!F20</f>
        <v>0</v>
      </c>
      <c r="G20" s="91">
        <f t="shared" si="2"/>
        <v>0</v>
      </c>
      <c r="H20" s="100">
        <f ca="1">'Kurzeme valsts'!H20+'Kurzeme pārējie'!H20</f>
        <v>0</v>
      </c>
      <c r="I20" s="100">
        <f ca="1">'Kurzeme valsts'!I20+'Kurzeme pārējie'!I20</f>
        <v>0</v>
      </c>
      <c r="J20" s="100">
        <f ca="1">'Kurzeme valsts'!J20+'Kurzeme pārējie'!J20</f>
        <v>0</v>
      </c>
      <c r="K20" s="91">
        <f t="shared" si="3"/>
        <v>0</v>
      </c>
      <c r="L20" s="95">
        <f t="shared" si="4"/>
        <v>0</v>
      </c>
      <c r="M20" s="97">
        <f ca="1">'Kurzeme valsts'!M20+'Kurzeme pārējie'!M20</f>
        <v>0</v>
      </c>
      <c r="N20" s="95">
        <f t="shared" si="5"/>
        <v>0</v>
      </c>
      <c r="O20" s="15"/>
    </row>
    <row r="21" spans="1:15" ht="13.5" customHeight="1">
      <c r="A21" s="143"/>
      <c r="B21" s="94" t="s">
        <v>17</v>
      </c>
      <c r="C21" s="97">
        <f ca="1">'Kurzeme valsts'!C21+'Kurzeme pārējie'!C21</f>
        <v>0</v>
      </c>
      <c r="D21" s="100">
        <f ca="1">'Kurzeme valsts'!D21+'Kurzeme pārējie'!D21</f>
        <v>0</v>
      </c>
      <c r="E21" s="100">
        <f ca="1">'Kurzeme valsts'!E21+'Kurzeme pārējie'!E21</f>
        <v>0</v>
      </c>
      <c r="F21" s="100">
        <f ca="1">'Kurzeme valsts'!F21+'Kurzeme pārējie'!F21</f>
        <v>0</v>
      </c>
      <c r="G21" s="91">
        <f t="shared" si="2"/>
        <v>0</v>
      </c>
      <c r="H21" s="100">
        <f ca="1">'Kurzeme valsts'!H21+'Kurzeme pārējie'!H21</f>
        <v>0</v>
      </c>
      <c r="I21" s="100">
        <f ca="1">'Kurzeme valsts'!I21+'Kurzeme pārējie'!I21</f>
        <v>0</v>
      </c>
      <c r="J21" s="100">
        <f ca="1">'Kurzeme valsts'!J21+'Kurzeme pārējie'!J21</f>
        <v>0</v>
      </c>
      <c r="K21" s="91">
        <f t="shared" si="3"/>
        <v>0</v>
      </c>
      <c r="L21" s="95">
        <f t="shared" si="4"/>
        <v>0</v>
      </c>
      <c r="M21" s="97">
        <f ca="1">'Kurzeme valsts'!M21+'Kurzeme pārējie'!M21</f>
        <v>0</v>
      </c>
      <c r="N21" s="95">
        <f t="shared" si="5"/>
        <v>0</v>
      </c>
      <c r="O21" s="15"/>
    </row>
    <row r="22" spans="1:15" ht="13.5" customHeight="1">
      <c r="A22" s="65" t="s">
        <v>27</v>
      </c>
      <c r="B22" s="94" t="s">
        <v>16</v>
      </c>
      <c r="C22" s="97">
        <f ca="1">'Kurzeme valsts'!C22+'Kurzeme pārējie'!C22</f>
        <v>283.69</v>
      </c>
      <c r="D22" s="100">
        <f ca="1">'Kurzeme valsts'!D22+'Kurzeme pārējie'!D22</f>
        <v>143.15</v>
      </c>
      <c r="E22" s="100">
        <f ca="1">'Kurzeme valsts'!E22+'Kurzeme pārējie'!E22</f>
        <v>0</v>
      </c>
      <c r="F22" s="100">
        <f ca="1">'Kurzeme valsts'!F22+'Kurzeme pārējie'!F22</f>
        <v>0</v>
      </c>
      <c r="G22" s="91">
        <f t="shared" si="2"/>
        <v>426.84000000000003</v>
      </c>
      <c r="H22" s="100">
        <f ca="1">'Kurzeme valsts'!H22+'Kurzeme pārējie'!H22</f>
        <v>124.46</v>
      </c>
      <c r="I22" s="100">
        <f ca="1">'Kurzeme valsts'!I22+'Kurzeme pārējie'!I22</f>
        <v>0.4</v>
      </c>
      <c r="J22" s="100">
        <f ca="1">'Kurzeme valsts'!J22+'Kurzeme pārējie'!J22</f>
        <v>0.01</v>
      </c>
      <c r="K22" s="91">
        <f t="shared" si="3"/>
        <v>124.87</v>
      </c>
      <c r="L22" s="95">
        <f t="shared" si="4"/>
        <v>551.71</v>
      </c>
      <c r="M22" s="97">
        <f ca="1">'Kurzeme valsts'!M22+'Kurzeme pārējie'!M22</f>
        <v>0.05</v>
      </c>
      <c r="N22" s="95">
        <f t="shared" si="5"/>
        <v>551.76</v>
      </c>
      <c r="O22" s="15"/>
    </row>
    <row r="23" spans="1:15" ht="13.5" customHeight="1">
      <c r="A23" s="65"/>
      <c r="B23" s="94" t="s">
        <v>17</v>
      </c>
      <c r="C23" s="97">
        <f ca="1">'Kurzeme valsts'!C23+'Kurzeme pārējie'!C23</f>
        <v>21972</v>
      </c>
      <c r="D23" s="100">
        <f ca="1">'Kurzeme valsts'!D23+'Kurzeme pārējie'!D23</f>
        <v>12015</v>
      </c>
      <c r="E23" s="100">
        <f ca="1">'Kurzeme valsts'!E23+'Kurzeme pārējie'!E23</f>
        <v>0</v>
      </c>
      <c r="F23" s="100">
        <f ca="1">'Kurzeme valsts'!F23+'Kurzeme pārējie'!F23</f>
        <v>0</v>
      </c>
      <c r="G23" s="91">
        <f t="shared" si="2"/>
        <v>33987</v>
      </c>
      <c r="H23" s="100">
        <f ca="1">'Kurzeme valsts'!H23+'Kurzeme pārējie'!H23</f>
        <v>12960</v>
      </c>
      <c r="I23" s="100">
        <f ca="1">'Kurzeme valsts'!I23+'Kurzeme pārējie'!I23</f>
        <v>166</v>
      </c>
      <c r="J23" s="100">
        <f ca="1">'Kurzeme valsts'!J23+'Kurzeme pārējie'!J23</f>
        <v>4</v>
      </c>
      <c r="K23" s="91">
        <f t="shared" si="3"/>
        <v>13130</v>
      </c>
      <c r="L23" s="95">
        <f t="shared" si="4"/>
        <v>47117</v>
      </c>
      <c r="M23" s="97">
        <f ca="1">'Kurzeme valsts'!M23+'Kurzeme pārējie'!M23</f>
        <v>10</v>
      </c>
      <c r="N23" s="95">
        <f t="shared" si="5"/>
        <v>47127</v>
      </c>
      <c r="O23" s="15"/>
    </row>
    <row r="24" spans="1:15" ht="13.5" customHeight="1">
      <c r="A24" s="142" t="s">
        <v>28</v>
      </c>
      <c r="B24" s="94" t="s">
        <v>16</v>
      </c>
      <c r="C24" s="97">
        <f ca="1">'Kurzeme valsts'!C24+'Kurzeme pārējie'!C24</f>
        <v>321.53999999999996</v>
      </c>
      <c r="D24" s="100">
        <f ca="1">'Kurzeme valsts'!D24+'Kurzeme pārējie'!D24</f>
        <v>118.05</v>
      </c>
      <c r="E24" s="100">
        <f ca="1">'Kurzeme valsts'!E24+'Kurzeme pārējie'!E24</f>
        <v>0</v>
      </c>
      <c r="F24" s="100">
        <f ca="1">'Kurzeme valsts'!F24+'Kurzeme pārējie'!F24</f>
        <v>0</v>
      </c>
      <c r="G24" s="91">
        <f t="shared" si="2"/>
        <v>439.59</v>
      </c>
      <c r="H24" s="100">
        <f ca="1">'Kurzeme valsts'!H24+'Kurzeme pārējie'!H24</f>
        <v>77.25</v>
      </c>
      <c r="I24" s="100">
        <f ca="1">'Kurzeme valsts'!I24+'Kurzeme pārējie'!I24</f>
        <v>0.49</v>
      </c>
      <c r="J24" s="100">
        <f ca="1">'Kurzeme valsts'!J24+'Kurzeme pārējie'!J24</f>
        <v>0.57000000000000006</v>
      </c>
      <c r="K24" s="91">
        <f t="shared" si="3"/>
        <v>78.309999999999988</v>
      </c>
      <c r="L24" s="95">
        <f t="shared" si="4"/>
        <v>517.9</v>
      </c>
      <c r="M24" s="97">
        <f ca="1">'Kurzeme valsts'!M24+'Kurzeme pārējie'!M24</f>
        <v>2.56</v>
      </c>
      <c r="N24" s="95">
        <f t="shared" si="5"/>
        <v>520.45999999999992</v>
      </c>
      <c r="O24" s="15"/>
    </row>
    <row r="25" spans="1:15" ht="13.5" customHeight="1">
      <c r="A25" s="142"/>
      <c r="B25" s="94" t="s">
        <v>17</v>
      </c>
      <c r="C25" s="97">
        <f ca="1">'Kurzeme valsts'!C25+'Kurzeme pārējie'!C25</f>
        <v>7453</v>
      </c>
      <c r="D25" s="100">
        <f ca="1">'Kurzeme valsts'!D25+'Kurzeme pārējie'!D25</f>
        <v>1146</v>
      </c>
      <c r="E25" s="100">
        <f ca="1">'Kurzeme valsts'!E25+'Kurzeme pārējie'!E25</f>
        <v>0</v>
      </c>
      <c r="F25" s="100">
        <f ca="1">'Kurzeme valsts'!F25+'Kurzeme pārējie'!F25</f>
        <v>0</v>
      </c>
      <c r="G25" s="91">
        <f t="shared" si="2"/>
        <v>8599</v>
      </c>
      <c r="H25" s="100">
        <f ca="1">'Kurzeme valsts'!H25+'Kurzeme pārējie'!H25</f>
        <v>1536</v>
      </c>
      <c r="I25" s="100">
        <f ca="1">'Kurzeme valsts'!I25+'Kurzeme pārējie'!I25</f>
        <v>43</v>
      </c>
      <c r="J25" s="100">
        <f ca="1">'Kurzeme valsts'!J25+'Kurzeme pārējie'!J25</f>
        <v>67</v>
      </c>
      <c r="K25" s="91">
        <f t="shared" si="3"/>
        <v>1646</v>
      </c>
      <c r="L25" s="95">
        <f t="shared" si="4"/>
        <v>10245</v>
      </c>
      <c r="M25" s="97">
        <f ca="1">'Kurzeme valsts'!M25+'Kurzeme pārējie'!M25</f>
        <v>69</v>
      </c>
      <c r="N25" s="95">
        <f t="shared" si="5"/>
        <v>10314</v>
      </c>
      <c r="O25" s="15"/>
    </row>
    <row r="26" spans="1:15" ht="13.5" customHeight="1">
      <c r="A26" s="142" t="s">
        <v>29</v>
      </c>
      <c r="B26" s="94" t="s">
        <v>16</v>
      </c>
      <c r="C26" s="97">
        <f ca="1">'Kurzeme valsts'!C26+'Kurzeme pārējie'!C26</f>
        <v>0</v>
      </c>
      <c r="D26" s="100">
        <f ca="1">'Kurzeme valsts'!D26+'Kurzeme pārējie'!D26</f>
        <v>0</v>
      </c>
      <c r="E26" s="100">
        <f ca="1">'Kurzeme valsts'!E26+'Kurzeme pārējie'!E26</f>
        <v>0</v>
      </c>
      <c r="F26" s="100">
        <f ca="1">'Kurzeme valsts'!F26+'Kurzeme pārējie'!F26</f>
        <v>0</v>
      </c>
      <c r="G26" s="91">
        <f t="shared" si="2"/>
        <v>0</v>
      </c>
      <c r="H26" s="100">
        <f ca="1">'Kurzeme valsts'!H26+'Kurzeme pārējie'!H26</f>
        <v>0</v>
      </c>
      <c r="I26" s="100">
        <f ca="1">'Kurzeme valsts'!I26+'Kurzeme pārējie'!I26</f>
        <v>0</v>
      </c>
      <c r="J26" s="100">
        <f ca="1">'Kurzeme valsts'!J26+'Kurzeme pārējie'!J26</f>
        <v>0</v>
      </c>
      <c r="K26" s="91">
        <f t="shared" si="3"/>
        <v>0</v>
      </c>
      <c r="L26" s="95">
        <f t="shared" si="4"/>
        <v>0</v>
      </c>
      <c r="M26" s="97">
        <f ca="1">'Kurzeme valsts'!M26+'Kurzeme pārējie'!M26</f>
        <v>0</v>
      </c>
      <c r="N26" s="95">
        <f t="shared" si="5"/>
        <v>0</v>
      </c>
      <c r="O26" s="15"/>
    </row>
    <row r="27" spans="1:15" ht="13.5" customHeight="1">
      <c r="A27" s="142"/>
      <c r="B27" s="94" t="s">
        <v>17</v>
      </c>
      <c r="C27" s="97">
        <f ca="1">'Kurzeme valsts'!C27+'Kurzeme pārējie'!C27</f>
        <v>0</v>
      </c>
      <c r="D27" s="100">
        <f ca="1">'Kurzeme valsts'!D27+'Kurzeme pārējie'!D27</f>
        <v>0</v>
      </c>
      <c r="E27" s="100">
        <f ca="1">'Kurzeme valsts'!E27+'Kurzeme pārējie'!E27</f>
        <v>0</v>
      </c>
      <c r="F27" s="100">
        <f ca="1">'Kurzeme valsts'!F27+'Kurzeme pārējie'!F27</f>
        <v>0</v>
      </c>
      <c r="G27" s="91">
        <f t="shared" si="2"/>
        <v>0</v>
      </c>
      <c r="H27" s="100">
        <f ca="1">'Kurzeme valsts'!H27+'Kurzeme pārējie'!H27</f>
        <v>0</v>
      </c>
      <c r="I27" s="100">
        <f ca="1">'Kurzeme valsts'!I27+'Kurzeme pārējie'!I27</f>
        <v>0</v>
      </c>
      <c r="J27" s="100">
        <f ca="1">'Kurzeme valsts'!J27+'Kurzeme pārējie'!J27</f>
        <v>0</v>
      </c>
      <c r="K27" s="91">
        <f t="shared" si="3"/>
        <v>0</v>
      </c>
      <c r="L27" s="95">
        <f t="shared" si="4"/>
        <v>0</v>
      </c>
      <c r="M27" s="97">
        <f ca="1">'Kurzeme valsts'!M27+'Kurzeme pārējie'!M27</f>
        <v>0</v>
      </c>
      <c r="N27" s="95">
        <f t="shared" si="5"/>
        <v>0</v>
      </c>
      <c r="O27" s="15"/>
    </row>
    <row r="28" spans="1:15" ht="13.5" customHeight="1">
      <c r="A28" s="142" t="s">
        <v>30</v>
      </c>
      <c r="B28" s="94" t="s">
        <v>16</v>
      </c>
      <c r="C28" s="97">
        <f ca="1">'Kurzeme valsts'!C28+'Kurzeme pārējie'!C28</f>
        <v>0.67</v>
      </c>
      <c r="D28" s="100">
        <f ca="1">'Kurzeme valsts'!D28+'Kurzeme pārējie'!D28</f>
        <v>0</v>
      </c>
      <c r="E28" s="100">
        <f ca="1">'Kurzeme valsts'!E28+'Kurzeme pārējie'!E28</f>
        <v>0</v>
      </c>
      <c r="F28" s="100">
        <f ca="1">'Kurzeme valsts'!F28+'Kurzeme pārējie'!F28</f>
        <v>0</v>
      </c>
      <c r="G28" s="91">
        <f t="shared" si="2"/>
        <v>0.67</v>
      </c>
      <c r="H28" s="100">
        <f ca="1">'Kurzeme valsts'!H28+'Kurzeme pārējie'!H28</f>
        <v>0</v>
      </c>
      <c r="I28" s="100">
        <f ca="1">'Kurzeme valsts'!I28+'Kurzeme pārējie'!I28</f>
        <v>0</v>
      </c>
      <c r="J28" s="100">
        <f ca="1">'Kurzeme valsts'!J28+'Kurzeme pārējie'!J28</f>
        <v>0</v>
      </c>
      <c r="K28" s="91">
        <f t="shared" si="3"/>
        <v>0</v>
      </c>
      <c r="L28" s="95">
        <f t="shared" si="4"/>
        <v>0.67</v>
      </c>
      <c r="M28" s="97">
        <f ca="1">'Kurzeme valsts'!M28+'Kurzeme pārējie'!M28</f>
        <v>0</v>
      </c>
      <c r="N28" s="95">
        <f t="shared" si="5"/>
        <v>0.67</v>
      </c>
      <c r="O28" s="15"/>
    </row>
    <row r="29" spans="1:15" ht="13.5" customHeight="1">
      <c r="A29" s="142"/>
      <c r="B29" s="94" t="s">
        <v>17</v>
      </c>
      <c r="C29" s="97">
        <f ca="1">'Kurzeme valsts'!C29+'Kurzeme pārējie'!C29</f>
        <v>10</v>
      </c>
      <c r="D29" s="100">
        <f ca="1">'Kurzeme valsts'!D29+'Kurzeme pārējie'!D29</f>
        <v>0</v>
      </c>
      <c r="E29" s="100">
        <f ca="1">'Kurzeme valsts'!E29+'Kurzeme pārējie'!E29</f>
        <v>0</v>
      </c>
      <c r="F29" s="100">
        <f ca="1">'Kurzeme valsts'!F29+'Kurzeme pārējie'!F29</f>
        <v>0</v>
      </c>
      <c r="G29" s="91">
        <f t="shared" si="2"/>
        <v>10</v>
      </c>
      <c r="H29" s="100">
        <f ca="1">'Kurzeme valsts'!H29+'Kurzeme pārējie'!H29</f>
        <v>0</v>
      </c>
      <c r="I29" s="100">
        <f ca="1">'Kurzeme valsts'!I29+'Kurzeme pārējie'!I29</f>
        <v>0</v>
      </c>
      <c r="J29" s="100">
        <f ca="1">'Kurzeme valsts'!J29+'Kurzeme pārējie'!J29</f>
        <v>0</v>
      </c>
      <c r="K29" s="91">
        <f t="shared" si="3"/>
        <v>0</v>
      </c>
      <c r="L29" s="95">
        <f t="shared" si="4"/>
        <v>10</v>
      </c>
      <c r="M29" s="97">
        <f ca="1">'Kurzeme valsts'!M29+'Kurzeme pārējie'!M29</f>
        <v>0</v>
      </c>
      <c r="N29" s="95">
        <f t="shared" si="5"/>
        <v>10</v>
      </c>
      <c r="O29" s="15"/>
    </row>
    <row r="30" spans="1:15" ht="13.5" customHeight="1">
      <c r="A30" s="142" t="s">
        <v>31</v>
      </c>
      <c r="B30" s="94" t="s">
        <v>16</v>
      </c>
      <c r="C30" s="97">
        <f ca="1">'Kurzeme valsts'!C30+'Kurzeme pārējie'!C30</f>
        <v>106.70000000000005</v>
      </c>
      <c r="D30" s="100">
        <f ca="1">'Kurzeme valsts'!D30+'Kurzeme pārējie'!D30</f>
        <v>59.730000000000004</v>
      </c>
      <c r="E30" s="100">
        <f ca="1">'Kurzeme valsts'!E30+'Kurzeme pārējie'!E30</f>
        <v>0.44000000000000006</v>
      </c>
      <c r="F30" s="100">
        <f ca="1">'Kurzeme valsts'!F30+'Kurzeme pārējie'!F30</f>
        <v>0.01</v>
      </c>
      <c r="G30" s="91">
        <f t="shared" si="2"/>
        <v>166.88000000000005</v>
      </c>
      <c r="H30" s="100">
        <f ca="1">'Kurzeme valsts'!H30+'Kurzeme pārējie'!H30</f>
        <v>54.439999999999984</v>
      </c>
      <c r="I30" s="100">
        <f ca="1">'Kurzeme valsts'!I30+'Kurzeme pārējie'!I30</f>
        <v>1.85</v>
      </c>
      <c r="J30" s="100">
        <f ca="1">'Kurzeme valsts'!J30+'Kurzeme pārējie'!J30</f>
        <v>7.0200000000000005</v>
      </c>
      <c r="K30" s="91">
        <f t="shared" si="3"/>
        <v>63.309999999999988</v>
      </c>
      <c r="L30" s="95">
        <f t="shared" si="4"/>
        <v>230.19000000000005</v>
      </c>
      <c r="M30" s="97">
        <f ca="1">'Kurzeme valsts'!M30+'Kurzeme pārējie'!M30</f>
        <v>4.76</v>
      </c>
      <c r="N30" s="95">
        <f t="shared" si="5"/>
        <v>234.95000000000005</v>
      </c>
      <c r="O30" s="15"/>
    </row>
    <row r="31" spans="1:15" ht="13.5" customHeight="1">
      <c r="A31" s="142"/>
      <c r="B31" s="94" t="s">
        <v>17</v>
      </c>
      <c r="C31" s="97">
        <f ca="1">'Kurzeme valsts'!C31+'Kurzeme pārējie'!C31</f>
        <v>26507</v>
      </c>
      <c r="D31" s="100">
        <f ca="1">'Kurzeme valsts'!D31+'Kurzeme pārējie'!D31</f>
        <v>11291</v>
      </c>
      <c r="E31" s="100">
        <f ca="1">'Kurzeme valsts'!E31+'Kurzeme pārējie'!E31</f>
        <v>64</v>
      </c>
      <c r="F31" s="100">
        <f ca="1">'Kurzeme valsts'!F31+'Kurzeme pārējie'!F31</f>
        <v>7</v>
      </c>
      <c r="G31" s="91">
        <f t="shared" si="2"/>
        <v>37869</v>
      </c>
      <c r="H31" s="100">
        <f ca="1">'Kurzeme valsts'!H31+'Kurzeme pārējie'!H31</f>
        <v>11248</v>
      </c>
      <c r="I31" s="100">
        <f ca="1">'Kurzeme valsts'!I31+'Kurzeme pārējie'!I31</f>
        <v>494</v>
      </c>
      <c r="J31" s="100">
        <f ca="1">'Kurzeme valsts'!J31+'Kurzeme pārējie'!J31</f>
        <v>1264</v>
      </c>
      <c r="K31" s="91">
        <f t="shared" si="3"/>
        <v>13006</v>
      </c>
      <c r="L31" s="95">
        <f t="shared" si="4"/>
        <v>50875</v>
      </c>
      <c r="M31" s="97">
        <f ca="1">'Kurzeme valsts'!M31+'Kurzeme pārējie'!M31</f>
        <v>622</v>
      </c>
      <c r="N31" s="95">
        <f t="shared" si="5"/>
        <v>51497</v>
      </c>
      <c r="O31" s="15"/>
    </row>
    <row r="32" spans="1:15" ht="13.5" customHeight="1">
      <c r="A32" s="142" t="s">
        <v>32</v>
      </c>
      <c r="B32" s="94" t="s">
        <v>16</v>
      </c>
      <c r="C32" s="97">
        <f ca="1">'Kurzeme valsts'!C32+'Kurzeme pārējie'!C32</f>
        <v>0</v>
      </c>
      <c r="D32" s="97">
        <f ca="1">'Kurzeme valsts'!D32+'Kurzeme pārējie'!D32</f>
        <v>0</v>
      </c>
      <c r="E32" s="97">
        <f ca="1">'Kurzeme valsts'!E32+'Kurzeme pārējie'!E32</f>
        <v>0</v>
      </c>
      <c r="F32" s="97">
        <f ca="1">'Kurzeme valsts'!F32+'Kurzeme pārējie'!F32</f>
        <v>0</v>
      </c>
      <c r="G32" s="95">
        <f t="shared" si="2"/>
        <v>0</v>
      </c>
      <c r="H32" s="97">
        <f ca="1">'Kurzeme valsts'!H32+'Kurzeme pārējie'!H32</f>
        <v>0</v>
      </c>
      <c r="I32" s="97">
        <f ca="1">'Kurzeme valsts'!I32+'Kurzeme pārējie'!I32</f>
        <v>0</v>
      </c>
      <c r="J32" s="97">
        <f ca="1">'Kurzeme valsts'!J32+'Kurzeme pārējie'!J32</f>
        <v>0</v>
      </c>
      <c r="K32" s="95">
        <f t="shared" si="3"/>
        <v>0</v>
      </c>
      <c r="L32" s="95">
        <f t="shared" si="4"/>
        <v>0</v>
      </c>
      <c r="M32" s="97">
        <f ca="1">'Kurzeme valsts'!M32+'Kurzeme pārējie'!M32</f>
        <v>0</v>
      </c>
      <c r="N32" s="95">
        <f t="shared" si="5"/>
        <v>0</v>
      </c>
      <c r="O32" s="15"/>
    </row>
    <row r="33" spans="1:16" ht="13.5" customHeight="1">
      <c r="A33" s="142"/>
      <c r="B33" s="94" t="s">
        <v>17</v>
      </c>
      <c r="C33" s="98">
        <f ca="1">'Kurzeme valsts'!C33+'Kurzeme pārējie'!C33</f>
        <v>0</v>
      </c>
      <c r="D33" s="98">
        <f ca="1">'Kurzeme valsts'!D33+'Kurzeme pārējie'!D33</f>
        <v>0</v>
      </c>
      <c r="E33" s="98">
        <f ca="1">'Kurzeme valsts'!E33+'Kurzeme pārējie'!E33</f>
        <v>0</v>
      </c>
      <c r="F33" s="98">
        <f ca="1">'Kurzeme valsts'!F33+'Kurzeme pārējie'!F33</f>
        <v>0</v>
      </c>
      <c r="G33" s="96">
        <f t="shared" si="2"/>
        <v>0</v>
      </c>
      <c r="H33" s="98">
        <v>8</v>
      </c>
      <c r="I33" s="98">
        <f ca="1">'Kurzeme valsts'!I33+'Kurzeme pārējie'!I33</f>
        <v>0</v>
      </c>
      <c r="J33" s="98">
        <f ca="1">'Kurzeme valsts'!J33+'Kurzeme pārējie'!J33</f>
        <v>0</v>
      </c>
      <c r="K33" s="96">
        <f t="shared" si="3"/>
        <v>8</v>
      </c>
      <c r="L33" s="96">
        <f t="shared" si="4"/>
        <v>8</v>
      </c>
      <c r="M33" s="98">
        <f ca="1">'Kurzeme valsts'!M33+'Kurzeme pārējie'!M33</f>
        <v>0</v>
      </c>
      <c r="N33" s="96">
        <f t="shared" si="5"/>
        <v>8</v>
      </c>
      <c r="O33" s="15"/>
    </row>
    <row r="34" spans="1:16" ht="13.5" customHeight="1">
      <c r="A34" s="142" t="s">
        <v>33</v>
      </c>
      <c r="B34" s="94" t="s">
        <v>16</v>
      </c>
      <c r="C34" s="97">
        <f ca="1">'Kurzeme valsts'!C34+'Kurzeme pārējie'!C34</f>
        <v>0.02</v>
      </c>
      <c r="D34" s="97">
        <f ca="1">'Kurzeme valsts'!D34+'Kurzeme pārējie'!D34</f>
        <v>0</v>
      </c>
      <c r="E34" s="97">
        <f ca="1">'Kurzeme valsts'!E34+'Kurzeme pārējie'!E34</f>
        <v>0</v>
      </c>
      <c r="F34" s="97">
        <f ca="1">'Kurzeme valsts'!F34+'Kurzeme pārējie'!F34</f>
        <v>0</v>
      </c>
      <c r="G34" s="95">
        <f t="shared" si="2"/>
        <v>0.02</v>
      </c>
      <c r="H34" s="97">
        <f ca="1">'Kurzeme valsts'!H34+'Kurzeme pārējie'!H34</f>
        <v>0.52</v>
      </c>
      <c r="I34" s="97">
        <f ca="1">'Kurzeme valsts'!I34+'Kurzeme pārējie'!I34</f>
        <v>0</v>
      </c>
      <c r="J34" s="97">
        <f ca="1">'Kurzeme valsts'!J34+'Kurzeme pārējie'!J34</f>
        <v>0</v>
      </c>
      <c r="K34" s="95">
        <f t="shared" si="3"/>
        <v>0.52</v>
      </c>
      <c r="L34" s="95">
        <f t="shared" si="4"/>
        <v>0.54</v>
      </c>
      <c r="M34" s="97">
        <f ca="1">'Kurzeme valsts'!M34+'Kurzeme pārējie'!M34</f>
        <v>0</v>
      </c>
      <c r="N34" s="95">
        <f t="shared" si="5"/>
        <v>0.54</v>
      </c>
      <c r="O34" s="15"/>
    </row>
    <row r="35" spans="1:16" ht="13.5" customHeight="1">
      <c r="A35" s="142"/>
      <c r="B35" s="94" t="s">
        <v>17</v>
      </c>
      <c r="C35" s="97">
        <f ca="1">'Kurzeme valsts'!C35+'Kurzeme pārējie'!C35</f>
        <v>1</v>
      </c>
      <c r="D35" s="97">
        <f ca="1">'Kurzeme valsts'!D35+'Kurzeme pārējie'!D35</f>
        <v>0</v>
      </c>
      <c r="E35" s="97">
        <f ca="1">'Kurzeme valsts'!E35+'Kurzeme pārējie'!E35</f>
        <v>0</v>
      </c>
      <c r="F35" s="97">
        <f ca="1">'Kurzeme valsts'!F35+'Kurzeme pārējie'!F35</f>
        <v>0</v>
      </c>
      <c r="G35" s="95">
        <f t="shared" si="2"/>
        <v>1</v>
      </c>
      <c r="H35" s="97">
        <f ca="1">'Kurzeme valsts'!H35+'Kurzeme pārējie'!H35</f>
        <v>33.729999999999997</v>
      </c>
      <c r="I35" s="97">
        <f ca="1">'Kurzeme valsts'!I35+'Kurzeme pārējie'!I35</f>
        <v>0</v>
      </c>
      <c r="J35" s="97">
        <f ca="1">'Kurzeme valsts'!J35+'Kurzeme pārējie'!J35</f>
        <v>0</v>
      </c>
      <c r="K35" s="95">
        <f t="shared" si="3"/>
        <v>33.729999999999997</v>
      </c>
      <c r="L35" s="95">
        <f t="shared" si="4"/>
        <v>34.729999999999997</v>
      </c>
      <c r="M35" s="97">
        <f ca="1">'Kurzeme valsts'!M35+'Kurzeme pārējie'!M35</f>
        <v>0</v>
      </c>
      <c r="N35" s="95">
        <f t="shared" si="5"/>
        <v>34.729999999999997</v>
      </c>
      <c r="O35" s="15"/>
    </row>
    <row r="36" spans="1:16" ht="13.5" customHeight="1">
      <c r="A36" s="142" t="s">
        <v>34</v>
      </c>
      <c r="B36" s="94" t="s">
        <v>16</v>
      </c>
      <c r="C36" s="97">
        <f ca="1">'Kurzeme valsts'!C36+'Kurzeme pārējie'!C36</f>
        <v>13.85</v>
      </c>
      <c r="D36" s="97">
        <f ca="1">'Kurzeme valsts'!D36+'Kurzeme pārējie'!D36</f>
        <v>5.1100000000000003</v>
      </c>
      <c r="E36" s="97">
        <f ca="1">'Kurzeme valsts'!E36+'Kurzeme pārējie'!E36</f>
        <v>1.21</v>
      </c>
      <c r="F36" s="97">
        <f ca="1">'Kurzeme valsts'!F36+'Kurzeme pārējie'!F36</f>
        <v>0</v>
      </c>
      <c r="G36" s="95">
        <f t="shared" si="2"/>
        <v>20.170000000000002</v>
      </c>
      <c r="H36" s="97">
        <f ca="1">'Kurzeme valsts'!H36+'Kurzeme pārējie'!H36</f>
        <v>0</v>
      </c>
      <c r="I36" s="97">
        <f ca="1">'Kurzeme valsts'!I36+'Kurzeme pārējie'!I36</f>
        <v>0</v>
      </c>
      <c r="J36" s="97">
        <f ca="1">'Kurzeme valsts'!J36+'Kurzeme pārējie'!J36</f>
        <v>0</v>
      </c>
      <c r="K36" s="95">
        <f t="shared" si="3"/>
        <v>0</v>
      </c>
      <c r="L36" s="95">
        <f t="shared" si="4"/>
        <v>20.170000000000002</v>
      </c>
      <c r="M36" s="97">
        <f ca="1">'Kurzeme valsts'!M36+'Kurzeme pārējie'!M36</f>
        <v>0</v>
      </c>
      <c r="N36" s="95">
        <f t="shared" si="5"/>
        <v>20.170000000000002</v>
      </c>
      <c r="O36" s="15"/>
    </row>
    <row r="37" spans="1:16" ht="13.5" customHeight="1">
      <c r="A37" s="142"/>
      <c r="B37" s="94" t="s">
        <v>17</v>
      </c>
      <c r="C37" s="98">
        <f ca="1">'Kurzeme valsts'!C37+'Kurzeme pārējie'!C37</f>
        <v>31.25</v>
      </c>
      <c r="D37" s="98">
        <f ca="1">'Kurzeme valsts'!D37+'Kurzeme pārējie'!D37</f>
        <v>9.56</v>
      </c>
      <c r="E37" s="98">
        <f ca="1">'Kurzeme valsts'!E37+'Kurzeme pārējie'!E37</f>
        <v>1.38</v>
      </c>
      <c r="F37" s="98">
        <f ca="1">'Kurzeme valsts'!F37+'Kurzeme pārējie'!F37</f>
        <v>0</v>
      </c>
      <c r="G37" s="96">
        <f t="shared" si="2"/>
        <v>42.190000000000005</v>
      </c>
      <c r="H37" s="98">
        <f ca="1">'Kurzeme valsts'!H37+'Kurzeme pārējie'!H37</f>
        <v>0</v>
      </c>
      <c r="I37" s="98">
        <f ca="1">'Kurzeme valsts'!I37+'Kurzeme pārējie'!I37</f>
        <v>0</v>
      </c>
      <c r="J37" s="98">
        <f ca="1">'Kurzeme valsts'!J37+'Kurzeme pārējie'!J37</f>
        <v>0</v>
      </c>
      <c r="K37" s="96">
        <f ca="1">SUM(H37:J37)</f>
        <v>0</v>
      </c>
      <c r="L37" s="96">
        <f t="shared" si="4"/>
        <v>42.190000000000005</v>
      </c>
      <c r="M37" s="98">
        <f ca="1">'Kurzeme valsts'!M37+'Kurzeme pārējie'!M37</f>
        <v>0</v>
      </c>
      <c r="N37" s="96">
        <f>SUM(L37:M37)</f>
        <v>42.190000000000005</v>
      </c>
      <c r="O37" s="15"/>
    </row>
    <row r="38" spans="1:16" ht="13.5" customHeight="1">
      <c r="A38" s="65" t="s">
        <v>35</v>
      </c>
      <c r="B38" s="94" t="s">
        <v>16</v>
      </c>
      <c r="C38" s="95">
        <f>C4+C12+C14+C16+C18+C20+C22+C24+C26+C28+C30+C32+C34+C36</f>
        <v>9848.59</v>
      </c>
      <c r="D38" s="95">
        <f>D4+D12+D14+D16+D18+D20+D22+D24+D26+D28+D30+D32+D34+D36</f>
        <v>5212.0299999999988</v>
      </c>
      <c r="E38" s="95">
        <f t="shared" ref="E38:M39" si="6">E4+E12+E14+E16+E18+E20+E22+E24+E26+E28+E30+E32+E34+E36</f>
        <v>154.69999999999999</v>
      </c>
      <c r="F38" s="95">
        <f t="shared" si="6"/>
        <v>96.36999999999999</v>
      </c>
      <c r="G38" s="95">
        <f t="shared" si="6"/>
        <v>15311.69</v>
      </c>
      <c r="H38" s="95">
        <f t="shared" si="6"/>
        <v>6784.0999999999995</v>
      </c>
      <c r="I38" s="95">
        <f t="shared" si="6"/>
        <v>367.57000000000005</v>
      </c>
      <c r="J38" s="95">
        <f>J4+J12+J14+J16+J18+J20+J22+J24+J26+J28+J30+J32+J34+J36</f>
        <v>936.64999999999986</v>
      </c>
      <c r="K38" s="95">
        <f>K4+K12+K14+K16+K18+K20+K22+K24+K26+K28+K30+K32+K34+K36</f>
        <v>8088.3200000000006</v>
      </c>
      <c r="L38" s="95">
        <f>L4+L12+L14+L16+L18+L20+L22+L24+L26+L28+L30+L32+L34+L36</f>
        <v>23400.009999999995</v>
      </c>
      <c r="M38" s="95">
        <f>M4+M12+M14+M16+M18+M20+M22+M24+M26+M28+M30+M32+M34+M36</f>
        <v>1688.0999999999997</v>
      </c>
      <c r="N38" s="95">
        <f>N4+N12+N14+N16+N18+N20+N22+N24+N26+N28+N30+N32+N34+N36</f>
        <v>25088.109999999993</v>
      </c>
      <c r="O38" s="17"/>
      <c r="P38" s="1"/>
    </row>
    <row r="39" spans="1:16" ht="13.5" customHeight="1">
      <c r="A39" s="3"/>
      <c r="B39" s="94" t="s">
        <v>17</v>
      </c>
      <c r="C39" s="96">
        <f>C5+C13+C15+C17+C19+C21+C23+C25+C27+C29+C31+C33+C35+C37</f>
        <v>1308727.55</v>
      </c>
      <c r="D39" s="96">
        <f>D5+D13+D15+D17+D19+D21+D23+D25+D27+D29+D31+D33+D35+D37</f>
        <v>493781.04</v>
      </c>
      <c r="E39" s="96">
        <f t="shared" si="6"/>
        <v>3009.38</v>
      </c>
      <c r="F39" s="96">
        <f t="shared" si="6"/>
        <v>5390</v>
      </c>
      <c r="G39" s="96">
        <f t="shared" si="6"/>
        <v>1810907.97</v>
      </c>
      <c r="H39" s="96">
        <f t="shared" si="6"/>
        <v>922574.71</v>
      </c>
      <c r="I39" s="96">
        <f t="shared" si="6"/>
        <v>35422</v>
      </c>
      <c r="J39" s="96">
        <f t="shared" si="6"/>
        <v>171827</v>
      </c>
      <c r="K39" s="96">
        <f t="shared" si="6"/>
        <v>1129823.71</v>
      </c>
      <c r="L39" s="96">
        <f t="shared" si="6"/>
        <v>2940731.6799999997</v>
      </c>
      <c r="M39" s="96">
        <f t="shared" si="6"/>
        <v>199980</v>
      </c>
      <c r="N39" s="96">
        <f>N5+N13+N15+N17+N19+N21+N23+N25+N27+N29+N31+N33+N35+N37</f>
        <v>3140711.6799999997</v>
      </c>
      <c r="O39" s="15"/>
      <c r="P39" s="1"/>
    </row>
    <row r="40" spans="1:16"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15"/>
    </row>
    <row r="41" spans="1:16"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15"/>
    </row>
    <row r="42" spans="1:16"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6"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6"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6"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6"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6"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6"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honeticPr fontId="0" type="noConversion"/>
  <pageMargins left="0.17" right="0.17" top="0.18" bottom="0.17" header="0.17" footer="0.17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P85"/>
  <sheetViews>
    <sheetView zoomScale="85" zoomScaleNormal="85" workbookViewId="0">
      <selection activeCell="G18" sqref="G18"/>
    </sheetView>
  </sheetViews>
  <sheetFormatPr defaultRowHeight="15"/>
  <cols>
    <col min="1" max="1" width="32.85546875" style="14" customWidth="1"/>
    <col min="2" max="2" width="4" style="14" customWidth="1"/>
    <col min="3" max="4" width="9.140625" style="14"/>
    <col min="5" max="5" width="7.5703125" style="14" customWidth="1"/>
    <col min="6" max="6" width="7.28515625" style="14" customWidth="1"/>
    <col min="7" max="7" width="12" style="14" customWidth="1"/>
    <col min="8" max="8" width="9.140625" style="14"/>
    <col min="9" max="9" width="6.85546875" style="14" customWidth="1"/>
    <col min="10" max="10" width="7.42578125" style="14" customWidth="1"/>
    <col min="11" max="11" width="11.7109375" style="14" customWidth="1"/>
    <col min="12" max="12" width="7.85546875" style="14" customWidth="1"/>
    <col min="13" max="13" width="6" style="14" customWidth="1"/>
    <col min="14" max="14" width="11.7109375" style="14" customWidth="1"/>
    <col min="15" max="16384" width="9.140625" style="14"/>
  </cols>
  <sheetData>
    <row r="1" spans="1:16" ht="12.75" customHeight="1">
      <c r="A1" s="89" t="s">
        <v>56</v>
      </c>
    </row>
    <row r="2" spans="1:16" ht="11.25" customHeight="1">
      <c r="A2" s="46" t="s">
        <v>0</v>
      </c>
      <c r="B2" s="87"/>
      <c r="C2" s="150" t="s">
        <v>1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02" t="s">
        <v>2</v>
      </c>
      <c r="O2" s="15"/>
      <c r="P2" s="15"/>
    </row>
    <row r="3" spans="1:16" ht="26.25" customHeight="1">
      <c r="A3" s="46" t="s">
        <v>3</v>
      </c>
      <c r="B3" s="87"/>
      <c r="C3" s="87" t="s">
        <v>4</v>
      </c>
      <c r="D3" s="87" t="s">
        <v>5</v>
      </c>
      <c r="E3" s="87" t="s">
        <v>6</v>
      </c>
      <c r="F3" s="87" t="s">
        <v>7</v>
      </c>
      <c r="G3" s="87" t="s">
        <v>8</v>
      </c>
      <c r="H3" s="87" t="s">
        <v>9</v>
      </c>
      <c r="I3" s="87" t="s">
        <v>10</v>
      </c>
      <c r="J3" s="87" t="s">
        <v>11</v>
      </c>
      <c r="K3" s="87" t="s">
        <v>12</v>
      </c>
      <c r="L3" s="87" t="s">
        <v>13</v>
      </c>
      <c r="M3" s="87" t="s">
        <v>14</v>
      </c>
      <c r="N3" s="87"/>
      <c r="O3" s="15"/>
      <c r="P3" s="15"/>
    </row>
    <row r="4" spans="1:16" ht="15" customHeight="1">
      <c r="A4" s="59" t="s">
        <v>15</v>
      </c>
      <c r="B4" s="87" t="s">
        <v>16</v>
      </c>
      <c r="C4" s="76">
        <f>C6+C8+C10</f>
        <v>699.56999999999994</v>
      </c>
      <c r="D4" s="76">
        <f t="shared" ref="D4:N5" si="0">D6+D8+D10</f>
        <v>226.38999999999996</v>
      </c>
      <c r="E4" s="76">
        <f t="shared" si="0"/>
        <v>0</v>
      </c>
      <c r="F4" s="76">
        <f t="shared" si="0"/>
        <v>0</v>
      </c>
      <c r="G4" s="76">
        <f t="shared" si="0"/>
        <v>925.95999999999992</v>
      </c>
      <c r="H4" s="76">
        <f t="shared" si="0"/>
        <v>936.23000000000025</v>
      </c>
      <c r="I4" s="76">
        <f t="shared" si="0"/>
        <v>111.05</v>
      </c>
      <c r="J4" s="76">
        <f t="shared" si="0"/>
        <v>289.56</v>
      </c>
      <c r="K4" s="76">
        <f t="shared" si="0"/>
        <v>1336.8400000000001</v>
      </c>
      <c r="L4" s="76">
        <f t="shared" si="0"/>
        <v>2262.8000000000002</v>
      </c>
      <c r="M4" s="76">
        <f t="shared" si="0"/>
        <v>23.27</v>
      </c>
      <c r="N4" s="76">
        <f t="shared" si="0"/>
        <v>2286.0700000000002</v>
      </c>
      <c r="O4" s="15"/>
      <c r="P4" s="15"/>
    </row>
    <row r="5" spans="1:16" ht="15" customHeight="1">
      <c r="A5" s="60"/>
      <c r="B5" s="87" t="s">
        <v>17</v>
      </c>
      <c r="C5" s="76">
        <f>C7+C9+C11</f>
        <v>178216</v>
      </c>
      <c r="D5" s="76">
        <f t="shared" si="0"/>
        <v>68663</v>
      </c>
      <c r="E5" s="76">
        <f t="shared" si="0"/>
        <v>0</v>
      </c>
      <c r="F5" s="76">
        <f t="shared" si="0"/>
        <v>0</v>
      </c>
      <c r="G5" s="76">
        <f>G7+G9+G11</f>
        <v>246879</v>
      </c>
      <c r="H5" s="76">
        <f>H7+H9+H11</f>
        <v>237216</v>
      </c>
      <c r="I5" s="76">
        <f>I7+I9+I11</f>
        <v>30249</v>
      </c>
      <c r="J5" s="76">
        <f>J7+J9+J11</f>
        <v>98381</v>
      </c>
      <c r="K5" s="76">
        <f t="shared" si="0"/>
        <v>365846</v>
      </c>
      <c r="L5" s="76">
        <f t="shared" si="0"/>
        <v>612725</v>
      </c>
      <c r="M5" s="76">
        <f t="shared" si="0"/>
        <v>3873</v>
      </c>
      <c r="N5" s="76">
        <f>N7+N9+N11</f>
        <v>616598</v>
      </c>
      <c r="O5" s="15"/>
      <c r="P5" s="1"/>
    </row>
    <row r="6" spans="1:16" ht="15.75" customHeight="1">
      <c r="A6" s="149" t="s">
        <v>18</v>
      </c>
      <c r="B6" s="87" t="s">
        <v>16</v>
      </c>
      <c r="C6" s="83">
        <v>578.21999999999991</v>
      </c>
      <c r="D6" s="83">
        <v>222.13999999999996</v>
      </c>
      <c r="E6" s="101">
        <v>0</v>
      </c>
      <c r="F6" s="83">
        <v>0</v>
      </c>
      <c r="G6" s="79">
        <f>SUM(C6:F6)</f>
        <v>800.3599999999999</v>
      </c>
      <c r="H6" s="83">
        <v>926.77000000000021</v>
      </c>
      <c r="I6" s="83">
        <v>100.2</v>
      </c>
      <c r="J6" s="83">
        <v>289.56</v>
      </c>
      <c r="K6" s="79">
        <f>SUM(H6:J6)</f>
        <v>1316.5300000000002</v>
      </c>
      <c r="L6" s="79">
        <f>G6+K6</f>
        <v>2116.8900000000003</v>
      </c>
      <c r="M6" s="83">
        <v>23.27</v>
      </c>
      <c r="N6" s="79">
        <f>SUM(L6:M6)</f>
        <v>2140.1600000000003</v>
      </c>
      <c r="O6" s="15"/>
      <c r="P6" s="1"/>
    </row>
    <row r="7" spans="1:16" ht="15.75" customHeight="1">
      <c r="A7" s="149"/>
      <c r="B7" s="87" t="s">
        <v>17</v>
      </c>
      <c r="C7" s="83">
        <v>174594</v>
      </c>
      <c r="D7" s="83">
        <v>67516</v>
      </c>
      <c r="E7" s="101">
        <v>0</v>
      </c>
      <c r="F7" s="83">
        <v>0</v>
      </c>
      <c r="G7" s="79">
        <f t="shared" ref="G7:G37" si="1">SUM(C7:F7)</f>
        <v>242110</v>
      </c>
      <c r="H7" s="83">
        <v>235603</v>
      </c>
      <c r="I7" s="83">
        <v>29170</v>
      </c>
      <c r="J7" s="83">
        <v>98381</v>
      </c>
      <c r="K7" s="79">
        <f t="shared" ref="K7:K37" si="2">SUM(H7:J7)</f>
        <v>363154</v>
      </c>
      <c r="L7" s="79">
        <f>G7+K7</f>
        <v>605264</v>
      </c>
      <c r="M7" s="83">
        <v>3873</v>
      </c>
      <c r="N7" s="79">
        <f>SUM(L7:M7)</f>
        <v>609137</v>
      </c>
      <c r="O7" s="15"/>
      <c r="P7" s="15"/>
    </row>
    <row r="8" spans="1:16" ht="27" customHeight="1">
      <c r="A8" s="149" t="s">
        <v>19</v>
      </c>
      <c r="B8" s="87" t="s">
        <v>16</v>
      </c>
      <c r="C8" s="83">
        <v>119.36999999999999</v>
      </c>
      <c r="D8" s="83">
        <v>0</v>
      </c>
      <c r="E8" s="101">
        <v>0</v>
      </c>
      <c r="F8" s="83">
        <v>0</v>
      </c>
      <c r="G8" s="79">
        <f t="shared" si="1"/>
        <v>119.36999999999999</v>
      </c>
      <c r="H8" s="83">
        <v>3.45</v>
      </c>
      <c r="I8" s="83">
        <v>10.85</v>
      </c>
      <c r="J8" s="83">
        <v>0</v>
      </c>
      <c r="K8" s="79">
        <f t="shared" si="2"/>
        <v>14.3</v>
      </c>
      <c r="L8" s="79">
        <f t="shared" ref="L8:L37" si="3">G8+K8</f>
        <v>133.66999999999999</v>
      </c>
      <c r="M8" s="83">
        <v>0</v>
      </c>
      <c r="N8" s="79">
        <f t="shared" ref="N8:N37" si="4">SUM(L8:M8)</f>
        <v>133.66999999999999</v>
      </c>
      <c r="O8" s="15"/>
      <c r="P8" s="15"/>
    </row>
    <row r="9" spans="1:16" ht="15.75" customHeight="1">
      <c r="A9" s="149"/>
      <c r="B9" s="87" t="s">
        <v>17</v>
      </c>
      <c r="C9" s="83">
        <v>3229</v>
      </c>
      <c r="D9" s="83">
        <v>0</v>
      </c>
      <c r="E9" s="101">
        <v>0</v>
      </c>
      <c r="F9" s="83">
        <v>0</v>
      </c>
      <c r="G9" s="79">
        <f t="shared" si="1"/>
        <v>3229</v>
      </c>
      <c r="H9" s="83">
        <v>150</v>
      </c>
      <c r="I9" s="83">
        <v>1079</v>
      </c>
      <c r="J9" s="83">
        <v>0</v>
      </c>
      <c r="K9" s="79">
        <f t="shared" si="2"/>
        <v>1229</v>
      </c>
      <c r="L9" s="79">
        <f t="shared" si="3"/>
        <v>4458</v>
      </c>
      <c r="M9" s="83">
        <v>0</v>
      </c>
      <c r="N9" s="79">
        <f t="shared" si="4"/>
        <v>4458</v>
      </c>
      <c r="O9" s="15"/>
      <c r="P9" s="15"/>
    </row>
    <row r="10" spans="1:16" ht="15" customHeight="1">
      <c r="A10" s="149" t="s">
        <v>20</v>
      </c>
      <c r="B10" s="87" t="s">
        <v>16</v>
      </c>
      <c r="C10" s="83">
        <v>1.98</v>
      </c>
      <c r="D10" s="83">
        <v>4.25</v>
      </c>
      <c r="E10" s="101">
        <v>0</v>
      </c>
      <c r="F10" s="83">
        <v>0</v>
      </c>
      <c r="G10" s="79">
        <f t="shared" si="1"/>
        <v>6.23</v>
      </c>
      <c r="H10" s="83">
        <v>6.01</v>
      </c>
      <c r="I10" s="83">
        <v>0</v>
      </c>
      <c r="J10" s="83">
        <v>0</v>
      </c>
      <c r="K10" s="79">
        <f t="shared" si="2"/>
        <v>6.01</v>
      </c>
      <c r="L10" s="79">
        <f t="shared" si="3"/>
        <v>12.24</v>
      </c>
      <c r="M10" s="83">
        <v>0</v>
      </c>
      <c r="N10" s="79">
        <f t="shared" si="4"/>
        <v>12.24</v>
      </c>
      <c r="O10" s="15"/>
      <c r="P10" s="15"/>
    </row>
    <row r="11" spans="1:16" ht="15" customHeight="1">
      <c r="A11" s="149"/>
      <c r="B11" s="87" t="s">
        <v>17</v>
      </c>
      <c r="C11" s="83">
        <v>393</v>
      </c>
      <c r="D11" s="83">
        <v>1147</v>
      </c>
      <c r="E11" s="83">
        <v>0</v>
      </c>
      <c r="F11" s="83">
        <v>0</v>
      </c>
      <c r="G11" s="79">
        <f t="shared" si="1"/>
        <v>1540</v>
      </c>
      <c r="H11" s="83">
        <v>1463</v>
      </c>
      <c r="I11" s="83">
        <v>0</v>
      </c>
      <c r="J11" s="83">
        <v>0</v>
      </c>
      <c r="K11" s="79">
        <f t="shared" si="2"/>
        <v>1463</v>
      </c>
      <c r="L11" s="79">
        <f t="shared" si="3"/>
        <v>3003</v>
      </c>
      <c r="M11" s="83">
        <v>0</v>
      </c>
      <c r="N11" s="79">
        <f t="shared" si="4"/>
        <v>3003</v>
      </c>
      <c r="O11" s="15"/>
      <c r="P11" s="15"/>
    </row>
    <row r="12" spans="1:16" ht="14.25" customHeight="1">
      <c r="A12" s="59" t="s">
        <v>21</v>
      </c>
      <c r="B12" s="87" t="s">
        <v>16</v>
      </c>
      <c r="C12" s="83">
        <v>551.24</v>
      </c>
      <c r="D12" s="83">
        <v>578.16000000000008</v>
      </c>
      <c r="E12" s="101">
        <v>0</v>
      </c>
      <c r="F12" s="83">
        <v>0.28000000000000003</v>
      </c>
      <c r="G12" s="79">
        <f t="shared" si="1"/>
        <v>1129.68</v>
      </c>
      <c r="H12" s="83">
        <v>469.8</v>
      </c>
      <c r="I12" s="83">
        <v>62</v>
      </c>
      <c r="J12" s="83">
        <v>75.719999999999985</v>
      </c>
      <c r="K12" s="79">
        <f t="shared" si="2"/>
        <v>607.52</v>
      </c>
      <c r="L12" s="79">
        <f t="shared" si="3"/>
        <v>1737.2</v>
      </c>
      <c r="M12" s="83">
        <v>0.2</v>
      </c>
      <c r="N12" s="79">
        <f t="shared" si="4"/>
        <v>1737.4</v>
      </c>
      <c r="O12" s="15"/>
      <c r="P12" s="15"/>
    </row>
    <row r="13" spans="1:16" ht="14.25" customHeight="1">
      <c r="A13" s="35" t="s">
        <v>37</v>
      </c>
      <c r="B13" s="87" t="s">
        <v>17</v>
      </c>
      <c r="C13" s="83">
        <v>29785</v>
      </c>
      <c r="D13" s="83">
        <v>32964</v>
      </c>
      <c r="E13" s="101">
        <v>0</v>
      </c>
      <c r="F13" s="83">
        <v>23</v>
      </c>
      <c r="G13" s="79">
        <f t="shared" si="1"/>
        <v>62772</v>
      </c>
      <c r="H13" s="83">
        <v>24485</v>
      </c>
      <c r="I13" s="83">
        <v>4008</v>
      </c>
      <c r="J13" s="83">
        <v>3851</v>
      </c>
      <c r="K13" s="79">
        <f t="shared" si="2"/>
        <v>32344</v>
      </c>
      <c r="L13" s="79">
        <f t="shared" si="3"/>
        <v>95116</v>
      </c>
      <c r="M13" s="83">
        <v>8</v>
      </c>
      <c r="N13" s="79">
        <f t="shared" si="4"/>
        <v>95124</v>
      </c>
      <c r="O13" s="15"/>
      <c r="P13" s="15"/>
    </row>
    <row r="14" spans="1:16" ht="14.25" customHeight="1">
      <c r="A14" s="152" t="s">
        <v>23</v>
      </c>
      <c r="B14" s="87" t="s">
        <v>16</v>
      </c>
      <c r="C14" s="83">
        <v>5.74</v>
      </c>
      <c r="D14" s="83">
        <v>34.950000000000003</v>
      </c>
      <c r="E14" s="101">
        <v>0</v>
      </c>
      <c r="F14" s="83">
        <v>0</v>
      </c>
      <c r="G14" s="79">
        <f t="shared" si="1"/>
        <v>40.690000000000005</v>
      </c>
      <c r="H14" s="83">
        <v>30.360000000000003</v>
      </c>
      <c r="I14" s="83">
        <v>0</v>
      </c>
      <c r="J14" s="83">
        <v>15.05</v>
      </c>
      <c r="K14" s="79">
        <f t="shared" si="2"/>
        <v>45.410000000000004</v>
      </c>
      <c r="L14" s="79">
        <f t="shared" si="3"/>
        <v>86.100000000000009</v>
      </c>
      <c r="M14" s="83">
        <v>0</v>
      </c>
      <c r="N14" s="79">
        <f t="shared" si="4"/>
        <v>86.100000000000009</v>
      </c>
      <c r="O14" s="15"/>
      <c r="P14" s="15"/>
    </row>
    <row r="15" spans="1:16" ht="14.25" customHeight="1">
      <c r="A15" s="152"/>
      <c r="B15" s="87" t="s">
        <v>17</v>
      </c>
      <c r="C15" s="83">
        <v>667</v>
      </c>
      <c r="D15" s="83">
        <v>6525</v>
      </c>
      <c r="E15" s="101">
        <v>0</v>
      </c>
      <c r="F15" s="83">
        <v>0</v>
      </c>
      <c r="G15" s="79">
        <f t="shared" si="1"/>
        <v>7192</v>
      </c>
      <c r="H15" s="83">
        <v>3179</v>
      </c>
      <c r="I15" s="83">
        <v>0</v>
      </c>
      <c r="J15" s="83">
        <v>2152</v>
      </c>
      <c r="K15" s="79">
        <f t="shared" si="2"/>
        <v>5331</v>
      </c>
      <c r="L15" s="79">
        <f t="shared" si="3"/>
        <v>12523</v>
      </c>
      <c r="M15" s="83">
        <v>0</v>
      </c>
      <c r="N15" s="79">
        <f t="shared" si="4"/>
        <v>12523</v>
      </c>
      <c r="O15" s="15"/>
      <c r="P15" s="15"/>
    </row>
    <row r="16" spans="1:16" ht="14.25" customHeight="1">
      <c r="A16" s="152" t="s">
        <v>24</v>
      </c>
      <c r="B16" s="87" t="s">
        <v>16</v>
      </c>
      <c r="C16" s="83">
        <v>928.31000000000017</v>
      </c>
      <c r="D16" s="83">
        <v>684.3900000000001</v>
      </c>
      <c r="E16" s="101">
        <v>0</v>
      </c>
      <c r="F16" s="83">
        <v>10.17</v>
      </c>
      <c r="G16" s="79">
        <f t="shared" si="1"/>
        <v>1622.8700000000003</v>
      </c>
      <c r="H16" s="83">
        <v>225.13</v>
      </c>
      <c r="I16" s="83">
        <v>12.950000000000001</v>
      </c>
      <c r="J16" s="83">
        <v>61.95</v>
      </c>
      <c r="K16" s="79">
        <f t="shared" si="2"/>
        <v>300.02999999999997</v>
      </c>
      <c r="L16" s="79">
        <f t="shared" si="3"/>
        <v>1922.9000000000003</v>
      </c>
      <c r="M16" s="83">
        <v>3.87</v>
      </c>
      <c r="N16" s="79">
        <f t="shared" si="4"/>
        <v>1926.7700000000002</v>
      </c>
      <c r="O16" s="15"/>
      <c r="P16" s="15"/>
    </row>
    <row r="17" spans="1:16" ht="14.25" customHeight="1">
      <c r="A17" s="152"/>
      <c r="B17" s="87" t="s">
        <v>17</v>
      </c>
      <c r="C17" s="83">
        <v>10378</v>
      </c>
      <c r="D17" s="83">
        <v>10737</v>
      </c>
      <c r="E17" s="101">
        <v>0</v>
      </c>
      <c r="F17" s="83">
        <v>252</v>
      </c>
      <c r="G17" s="81">
        <f t="shared" si="1"/>
        <v>21367</v>
      </c>
      <c r="H17" s="83">
        <v>3562</v>
      </c>
      <c r="I17" s="83">
        <v>312</v>
      </c>
      <c r="J17" s="83">
        <v>2687</v>
      </c>
      <c r="K17" s="81">
        <f t="shared" si="2"/>
        <v>6561</v>
      </c>
      <c r="L17" s="81">
        <f t="shared" si="3"/>
        <v>27928</v>
      </c>
      <c r="M17" s="83">
        <v>40</v>
      </c>
      <c r="N17" s="81">
        <f t="shared" si="4"/>
        <v>27968</v>
      </c>
      <c r="O17" s="15"/>
      <c r="P17" s="15"/>
    </row>
    <row r="18" spans="1:16" ht="14.25" customHeight="1">
      <c r="A18" s="151" t="s">
        <v>25</v>
      </c>
      <c r="B18" s="87" t="s">
        <v>16</v>
      </c>
      <c r="C18" s="83">
        <v>0</v>
      </c>
      <c r="D18" s="83">
        <v>0</v>
      </c>
      <c r="E18" s="101">
        <v>0</v>
      </c>
      <c r="F18" s="83">
        <v>0</v>
      </c>
      <c r="G18" s="79">
        <f t="shared" si="1"/>
        <v>0</v>
      </c>
      <c r="H18" s="83">
        <v>1.0900000000000001</v>
      </c>
      <c r="I18" s="83">
        <v>0</v>
      </c>
      <c r="J18" s="83">
        <v>0</v>
      </c>
      <c r="K18" s="79">
        <f t="shared" si="2"/>
        <v>1.0900000000000001</v>
      </c>
      <c r="L18" s="79">
        <f t="shared" si="3"/>
        <v>1.0900000000000001</v>
      </c>
      <c r="M18" s="83">
        <v>0</v>
      </c>
      <c r="N18" s="79">
        <f t="shared" si="4"/>
        <v>1.0900000000000001</v>
      </c>
      <c r="O18" s="15"/>
      <c r="P18" s="15"/>
    </row>
    <row r="19" spans="1:16" ht="14.25" customHeight="1">
      <c r="A19" s="151"/>
      <c r="B19" s="87" t="s">
        <v>17</v>
      </c>
      <c r="C19" s="83">
        <v>0</v>
      </c>
      <c r="D19" s="83">
        <v>0</v>
      </c>
      <c r="E19" s="101">
        <v>0</v>
      </c>
      <c r="F19" s="83">
        <v>0</v>
      </c>
      <c r="G19" s="79">
        <f t="shared" si="1"/>
        <v>0</v>
      </c>
      <c r="H19" s="83">
        <v>360</v>
      </c>
      <c r="I19" s="83">
        <v>0</v>
      </c>
      <c r="J19" s="83">
        <v>0</v>
      </c>
      <c r="K19" s="79">
        <f t="shared" si="2"/>
        <v>360</v>
      </c>
      <c r="L19" s="79">
        <f t="shared" si="3"/>
        <v>360</v>
      </c>
      <c r="M19" s="83">
        <v>0</v>
      </c>
      <c r="N19" s="79">
        <f t="shared" si="4"/>
        <v>360</v>
      </c>
      <c r="O19" s="15"/>
      <c r="P19" s="15"/>
    </row>
    <row r="20" spans="1:16" ht="14.25" customHeight="1">
      <c r="A20" s="151" t="s">
        <v>26</v>
      </c>
      <c r="B20" s="87" t="s">
        <v>16</v>
      </c>
      <c r="C20" s="83">
        <v>0</v>
      </c>
      <c r="D20" s="83">
        <v>0</v>
      </c>
      <c r="E20" s="101">
        <v>0</v>
      </c>
      <c r="F20" s="83">
        <v>0</v>
      </c>
      <c r="G20" s="79">
        <f t="shared" si="1"/>
        <v>0</v>
      </c>
      <c r="H20" s="83">
        <v>0</v>
      </c>
      <c r="I20" s="83">
        <v>0</v>
      </c>
      <c r="J20" s="83">
        <v>0</v>
      </c>
      <c r="K20" s="79">
        <f t="shared" si="2"/>
        <v>0</v>
      </c>
      <c r="L20" s="79">
        <f t="shared" si="3"/>
        <v>0</v>
      </c>
      <c r="M20" s="83">
        <v>0</v>
      </c>
      <c r="N20" s="79">
        <f t="shared" si="4"/>
        <v>0</v>
      </c>
      <c r="O20" s="15"/>
      <c r="P20" s="15"/>
    </row>
    <row r="21" spans="1:16" ht="14.25" customHeight="1">
      <c r="A21" s="151"/>
      <c r="B21" s="87" t="s">
        <v>17</v>
      </c>
      <c r="C21" s="83">
        <v>0</v>
      </c>
      <c r="D21" s="83">
        <v>0</v>
      </c>
      <c r="E21" s="101">
        <v>0</v>
      </c>
      <c r="F21" s="83">
        <v>0</v>
      </c>
      <c r="G21" s="79">
        <f t="shared" si="1"/>
        <v>0</v>
      </c>
      <c r="H21" s="83">
        <v>0</v>
      </c>
      <c r="I21" s="83">
        <v>0</v>
      </c>
      <c r="J21" s="83">
        <v>0</v>
      </c>
      <c r="K21" s="79">
        <f t="shared" si="2"/>
        <v>0</v>
      </c>
      <c r="L21" s="79">
        <f t="shared" si="3"/>
        <v>0</v>
      </c>
      <c r="M21" s="83">
        <v>0</v>
      </c>
      <c r="N21" s="79">
        <f t="shared" si="4"/>
        <v>0</v>
      </c>
      <c r="O21" s="15"/>
      <c r="P21" s="15"/>
    </row>
    <row r="22" spans="1:16" ht="14.25" customHeight="1">
      <c r="A22" s="59" t="s">
        <v>27</v>
      </c>
      <c r="B22" s="87" t="s">
        <v>16</v>
      </c>
      <c r="C22" s="83">
        <v>5.37</v>
      </c>
      <c r="D22" s="83">
        <v>12.379999999999999</v>
      </c>
      <c r="E22" s="101">
        <v>0</v>
      </c>
      <c r="F22" s="83">
        <v>0</v>
      </c>
      <c r="G22" s="79">
        <f t="shared" si="1"/>
        <v>17.75</v>
      </c>
      <c r="H22" s="83">
        <v>41.349999999999994</v>
      </c>
      <c r="I22" s="83">
        <v>0.47</v>
      </c>
      <c r="J22" s="83">
        <v>2.46</v>
      </c>
      <c r="K22" s="79">
        <f t="shared" si="2"/>
        <v>44.279999999999994</v>
      </c>
      <c r="L22" s="79">
        <f t="shared" si="3"/>
        <v>62.029999999999994</v>
      </c>
      <c r="M22" s="83">
        <v>0</v>
      </c>
      <c r="N22" s="79">
        <f t="shared" si="4"/>
        <v>62.029999999999994</v>
      </c>
      <c r="O22" s="15"/>
      <c r="P22" s="15"/>
    </row>
    <row r="23" spans="1:16" ht="14.25" customHeight="1">
      <c r="A23" s="60"/>
      <c r="B23" s="87" t="s">
        <v>17</v>
      </c>
      <c r="C23" s="83">
        <v>964</v>
      </c>
      <c r="D23" s="83">
        <v>1292</v>
      </c>
      <c r="E23" s="101">
        <v>0</v>
      </c>
      <c r="F23" s="83">
        <v>0</v>
      </c>
      <c r="G23" s="79">
        <f t="shared" si="1"/>
        <v>2256</v>
      </c>
      <c r="H23" s="83">
        <v>4188</v>
      </c>
      <c r="I23" s="83">
        <v>8</v>
      </c>
      <c r="J23" s="83">
        <v>578</v>
      </c>
      <c r="K23" s="79">
        <f t="shared" si="2"/>
        <v>4774</v>
      </c>
      <c r="L23" s="79">
        <f t="shared" si="3"/>
        <v>7030</v>
      </c>
      <c r="M23" s="83">
        <v>0</v>
      </c>
      <c r="N23" s="79">
        <f t="shared" si="4"/>
        <v>7030</v>
      </c>
      <c r="O23" s="15"/>
      <c r="P23" s="15"/>
    </row>
    <row r="24" spans="1:16" ht="14.25" customHeight="1">
      <c r="A24" s="152" t="s">
        <v>28</v>
      </c>
      <c r="B24" s="87" t="s">
        <v>16</v>
      </c>
      <c r="C24" s="83">
        <v>145.9</v>
      </c>
      <c r="D24" s="83">
        <v>22.68</v>
      </c>
      <c r="E24" s="101">
        <v>0</v>
      </c>
      <c r="F24" s="83">
        <v>3.17</v>
      </c>
      <c r="G24" s="79">
        <f t="shared" si="1"/>
        <v>171.75</v>
      </c>
      <c r="H24" s="83">
        <v>30.6</v>
      </c>
      <c r="I24" s="83">
        <v>0.48000000000000004</v>
      </c>
      <c r="J24" s="83">
        <v>1.3599999999999999</v>
      </c>
      <c r="K24" s="79">
        <f t="shared" si="2"/>
        <v>32.440000000000005</v>
      </c>
      <c r="L24" s="79">
        <f t="shared" si="3"/>
        <v>204.19</v>
      </c>
      <c r="M24" s="83">
        <v>0.92999999999999994</v>
      </c>
      <c r="N24" s="79">
        <f t="shared" si="4"/>
        <v>205.12</v>
      </c>
      <c r="O24" s="15"/>
      <c r="P24" s="15"/>
    </row>
    <row r="25" spans="1:16" ht="14.25" customHeight="1">
      <c r="A25" s="152"/>
      <c r="B25" s="87" t="s">
        <v>17</v>
      </c>
      <c r="C25" s="83">
        <v>6201</v>
      </c>
      <c r="D25" s="83">
        <v>2243</v>
      </c>
      <c r="E25" s="101">
        <v>0</v>
      </c>
      <c r="F25" s="83">
        <v>11</v>
      </c>
      <c r="G25" s="79">
        <f t="shared" si="1"/>
        <v>8455</v>
      </c>
      <c r="H25" s="83">
        <v>3020</v>
      </c>
      <c r="I25" s="83">
        <v>73</v>
      </c>
      <c r="J25" s="83">
        <v>270</v>
      </c>
      <c r="K25" s="79">
        <f t="shared" si="2"/>
        <v>3363</v>
      </c>
      <c r="L25" s="79">
        <f t="shared" si="3"/>
        <v>11818</v>
      </c>
      <c r="M25" s="83">
        <v>16</v>
      </c>
      <c r="N25" s="79">
        <f t="shared" si="4"/>
        <v>11834</v>
      </c>
      <c r="O25" s="15"/>
      <c r="P25" s="15"/>
    </row>
    <row r="26" spans="1:16" ht="14.25" customHeight="1">
      <c r="A26" s="152" t="s">
        <v>29</v>
      </c>
      <c r="B26" s="87" t="s">
        <v>16</v>
      </c>
      <c r="C26" s="83">
        <v>0</v>
      </c>
      <c r="D26" s="83">
        <v>0</v>
      </c>
      <c r="E26" s="101">
        <v>0</v>
      </c>
      <c r="F26" s="83">
        <v>0</v>
      </c>
      <c r="G26" s="79">
        <f t="shared" si="1"/>
        <v>0</v>
      </c>
      <c r="H26" s="83">
        <v>0</v>
      </c>
      <c r="I26" s="83">
        <v>0</v>
      </c>
      <c r="J26" s="83">
        <v>0</v>
      </c>
      <c r="K26" s="79">
        <f t="shared" si="2"/>
        <v>0</v>
      </c>
      <c r="L26" s="79">
        <f t="shared" si="3"/>
        <v>0</v>
      </c>
      <c r="M26" s="83">
        <v>0</v>
      </c>
      <c r="N26" s="79">
        <f t="shared" si="4"/>
        <v>0</v>
      </c>
      <c r="O26" s="15"/>
      <c r="P26" s="15"/>
    </row>
    <row r="27" spans="1:16" ht="14.25" customHeight="1">
      <c r="A27" s="152"/>
      <c r="B27" s="87" t="s">
        <v>17</v>
      </c>
      <c r="C27" s="83">
        <v>0</v>
      </c>
      <c r="D27" s="83">
        <v>0</v>
      </c>
      <c r="E27" s="101">
        <v>0</v>
      </c>
      <c r="F27" s="83">
        <v>0</v>
      </c>
      <c r="G27" s="79">
        <f t="shared" si="1"/>
        <v>0</v>
      </c>
      <c r="H27" s="83">
        <v>0</v>
      </c>
      <c r="I27" s="83">
        <v>0</v>
      </c>
      <c r="J27" s="83">
        <v>0</v>
      </c>
      <c r="K27" s="79">
        <f t="shared" si="2"/>
        <v>0</v>
      </c>
      <c r="L27" s="79">
        <f t="shared" si="3"/>
        <v>0</v>
      </c>
      <c r="M27" s="83">
        <v>0</v>
      </c>
      <c r="N27" s="79">
        <f t="shared" si="4"/>
        <v>0</v>
      </c>
      <c r="O27" s="15"/>
      <c r="P27" s="15"/>
    </row>
    <row r="28" spans="1:16" ht="14.25" customHeight="1">
      <c r="A28" s="152" t="s">
        <v>30</v>
      </c>
      <c r="B28" s="87" t="s">
        <v>16</v>
      </c>
      <c r="C28" s="83">
        <v>0</v>
      </c>
      <c r="D28" s="83">
        <v>0</v>
      </c>
      <c r="E28" s="101">
        <v>0</v>
      </c>
      <c r="F28" s="83">
        <v>0</v>
      </c>
      <c r="G28" s="79">
        <f t="shared" si="1"/>
        <v>0</v>
      </c>
      <c r="H28" s="83">
        <v>0</v>
      </c>
      <c r="I28" s="83">
        <v>0</v>
      </c>
      <c r="J28" s="83">
        <v>0</v>
      </c>
      <c r="K28" s="79">
        <f t="shared" si="2"/>
        <v>0</v>
      </c>
      <c r="L28" s="79">
        <f t="shared" si="3"/>
        <v>0</v>
      </c>
      <c r="M28" s="83">
        <v>0</v>
      </c>
      <c r="N28" s="79">
        <f t="shared" si="4"/>
        <v>0</v>
      </c>
      <c r="O28" s="15"/>
      <c r="P28" s="15"/>
    </row>
    <row r="29" spans="1:16" ht="14.25" customHeight="1">
      <c r="A29" s="152"/>
      <c r="B29" s="87" t="s">
        <v>17</v>
      </c>
      <c r="C29" s="83">
        <v>0</v>
      </c>
      <c r="D29" s="83">
        <v>0</v>
      </c>
      <c r="E29" s="101">
        <v>0</v>
      </c>
      <c r="F29" s="83">
        <v>0</v>
      </c>
      <c r="G29" s="79">
        <f t="shared" si="1"/>
        <v>0</v>
      </c>
      <c r="H29" s="83">
        <v>0</v>
      </c>
      <c r="I29" s="83">
        <v>0</v>
      </c>
      <c r="J29" s="83">
        <v>0</v>
      </c>
      <c r="K29" s="79">
        <f t="shared" si="2"/>
        <v>0</v>
      </c>
      <c r="L29" s="79">
        <f t="shared" si="3"/>
        <v>0</v>
      </c>
      <c r="M29" s="83">
        <v>0</v>
      </c>
      <c r="N29" s="79">
        <f t="shared" si="4"/>
        <v>0</v>
      </c>
      <c r="O29" s="15"/>
      <c r="P29" s="15"/>
    </row>
    <row r="30" spans="1:16" ht="14.25" customHeight="1">
      <c r="A30" s="152" t="s">
        <v>31</v>
      </c>
      <c r="B30" s="87" t="s">
        <v>16</v>
      </c>
      <c r="C30" s="83">
        <v>29.400000000000002</v>
      </c>
      <c r="D30" s="83">
        <v>15.080000000000002</v>
      </c>
      <c r="E30" s="101">
        <v>0</v>
      </c>
      <c r="F30" s="83">
        <v>0</v>
      </c>
      <c r="G30" s="79">
        <f t="shared" si="1"/>
        <v>44.480000000000004</v>
      </c>
      <c r="H30" s="83">
        <v>13.430000000000001</v>
      </c>
      <c r="I30" s="83">
        <v>2.0699999999999998</v>
      </c>
      <c r="J30" s="83">
        <v>2.67</v>
      </c>
      <c r="K30" s="79">
        <f t="shared" si="2"/>
        <v>18.170000000000002</v>
      </c>
      <c r="L30" s="79">
        <f t="shared" si="3"/>
        <v>62.650000000000006</v>
      </c>
      <c r="M30" s="83">
        <v>0.78</v>
      </c>
      <c r="N30" s="79">
        <f t="shared" si="4"/>
        <v>63.430000000000007</v>
      </c>
      <c r="O30" s="20"/>
      <c r="P30" s="15"/>
    </row>
    <row r="31" spans="1:16" ht="14.25" customHeight="1">
      <c r="A31" s="152"/>
      <c r="B31" s="87" t="s">
        <v>17</v>
      </c>
      <c r="C31" s="83">
        <v>5057</v>
      </c>
      <c r="D31" s="83">
        <v>2518</v>
      </c>
      <c r="E31" s="101">
        <v>0</v>
      </c>
      <c r="F31" s="83">
        <v>0</v>
      </c>
      <c r="G31" s="79">
        <f t="shared" si="1"/>
        <v>7575</v>
      </c>
      <c r="H31" s="83">
        <v>1781</v>
      </c>
      <c r="I31" s="83">
        <v>232</v>
      </c>
      <c r="J31" s="83">
        <v>344</v>
      </c>
      <c r="K31" s="79">
        <f t="shared" si="2"/>
        <v>2357</v>
      </c>
      <c r="L31" s="79">
        <f t="shared" si="3"/>
        <v>9932</v>
      </c>
      <c r="M31" s="83">
        <v>86</v>
      </c>
      <c r="N31" s="79">
        <f t="shared" si="4"/>
        <v>10018</v>
      </c>
      <c r="O31" s="20"/>
      <c r="P31" s="15"/>
    </row>
    <row r="32" spans="1:16" ht="14.25" customHeight="1">
      <c r="A32" s="152" t="s">
        <v>32</v>
      </c>
      <c r="B32" s="87" t="s">
        <v>16</v>
      </c>
      <c r="C32" s="83">
        <v>0</v>
      </c>
      <c r="D32" s="83">
        <v>0</v>
      </c>
      <c r="E32" s="101">
        <v>0</v>
      </c>
      <c r="F32" s="83">
        <v>0</v>
      </c>
      <c r="G32" s="79">
        <f t="shared" si="1"/>
        <v>0</v>
      </c>
      <c r="H32" s="83">
        <v>0</v>
      </c>
      <c r="I32" s="83">
        <v>0</v>
      </c>
      <c r="J32" s="83">
        <v>0</v>
      </c>
      <c r="K32" s="79">
        <f t="shared" si="2"/>
        <v>0</v>
      </c>
      <c r="L32" s="79">
        <f t="shared" si="3"/>
        <v>0</v>
      </c>
      <c r="M32" s="83">
        <v>0</v>
      </c>
      <c r="N32" s="79">
        <f t="shared" si="4"/>
        <v>0</v>
      </c>
      <c r="O32" s="20"/>
      <c r="P32" s="15"/>
    </row>
    <row r="33" spans="1:16" ht="14.25" customHeight="1">
      <c r="A33" s="152"/>
      <c r="B33" s="87" t="s">
        <v>17</v>
      </c>
      <c r="C33" s="83">
        <v>0</v>
      </c>
      <c r="D33" s="83">
        <v>0</v>
      </c>
      <c r="E33" s="101">
        <v>0</v>
      </c>
      <c r="F33" s="83">
        <v>0</v>
      </c>
      <c r="G33" s="79">
        <f t="shared" si="1"/>
        <v>0</v>
      </c>
      <c r="H33" s="83">
        <v>0</v>
      </c>
      <c r="I33" s="83">
        <v>0</v>
      </c>
      <c r="J33" s="83">
        <v>0</v>
      </c>
      <c r="K33" s="79">
        <f t="shared" si="2"/>
        <v>0</v>
      </c>
      <c r="L33" s="79">
        <f t="shared" si="3"/>
        <v>0</v>
      </c>
      <c r="M33" s="83">
        <v>0</v>
      </c>
      <c r="N33" s="79">
        <f t="shared" si="4"/>
        <v>0</v>
      </c>
      <c r="O33" s="20"/>
      <c r="P33" s="15"/>
    </row>
    <row r="34" spans="1:16" ht="14.25" customHeight="1">
      <c r="A34" s="152" t="s">
        <v>33</v>
      </c>
      <c r="B34" s="87" t="s">
        <v>16</v>
      </c>
      <c r="C34" s="83">
        <v>0</v>
      </c>
      <c r="D34" s="83">
        <v>0</v>
      </c>
      <c r="E34" s="101">
        <v>0</v>
      </c>
      <c r="F34" s="83">
        <v>0</v>
      </c>
      <c r="G34" s="79">
        <f t="shared" si="1"/>
        <v>0</v>
      </c>
      <c r="H34" s="83">
        <v>0</v>
      </c>
      <c r="I34" s="83">
        <v>0</v>
      </c>
      <c r="J34" s="83">
        <v>0</v>
      </c>
      <c r="K34" s="79">
        <f t="shared" si="2"/>
        <v>0</v>
      </c>
      <c r="L34" s="79">
        <f t="shared" si="3"/>
        <v>0</v>
      </c>
      <c r="M34" s="83">
        <v>0</v>
      </c>
      <c r="N34" s="79">
        <f t="shared" si="4"/>
        <v>0</v>
      </c>
      <c r="O34" s="20"/>
      <c r="P34" s="15"/>
    </row>
    <row r="35" spans="1:16" ht="14.25" customHeight="1">
      <c r="A35" s="152"/>
      <c r="B35" s="87" t="s">
        <v>17</v>
      </c>
      <c r="C35" s="83">
        <v>0</v>
      </c>
      <c r="D35" s="83">
        <v>0</v>
      </c>
      <c r="E35" s="101">
        <v>0</v>
      </c>
      <c r="F35" s="83">
        <v>0</v>
      </c>
      <c r="G35" s="79">
        <f t="shared" si="1"/>
        <v>0</v>
      </c>
      <c r="H35" s="83">
        <v>0</v>
      </c>
      <c r="I35" s="83">
        <v>0</v>
      </c>
      <c r="J35" s="83">
        <v>0</v>
      </c>
      <c r="K35" s="79">
        <f t="shared" si="2"/>
        <v>0</v>
      </c>
      <c r="L35" s="79">
        <f t="shared" si="3"/>
        <v>0</v>
      </c>
      <c r="M35" s="83">
        <v>0</v>
      </c>
      <c r="N35" s="79">
        <f t="shared" si="4"/>
        <v>0</v>
      </c>
      <c r="O35" s="20"/>
      <c r="P35" s="15"/>
    </row>
    <row r="36" spans="1:16" ht="14.25" customHeight="1">
      <c r="A36" s="152" t="s">
        <v>34</v>
      </c>
      <c r="B36" s="87" t="s">
        <v>16</v>
      </c>
      <c r="C36" s="83">
        <v>0</v>
      </c>
      <c r="D36" s="83">
        <v>0</v>
      </c>
      <c r="E36" s="101">
        <v>0</v>
      </c>
      <c r="F36" s="83">
        <v>0</v>
      </c>
      <c r="G36" s="79">
        <f t="shared" si="1"/>
        <v>0</v>
      </c>
      <c r="H36" s="83">
        <v>0</v>
      </c>
      <c r="I36" s="83">
        <v>0</v>
      </c>
      <c r="J36" s="83">
        <v>0</v>
      </c>
      <c r="K36" s="79">
        <f t="shared" si="2"/>
        <v>0</v>
      </c>
      <c r="L36" s="79">
        <f t="shared" si="3"/>
        <v>0</v>
      </c>
      <c r="M36" s="83">
        <v>0</v>
      </c>
      <c r="N36" s="79">
        <f t="shared" si="4"/>
        <v>0</v>
      </c>
      <c r="O36" s="20"/>
      <c r="P36" s="15"/>
    </row>
    <row r="37" spans="1:16" ht="14.25" customHeight="1">
      <c r="A37" s="152"/>
      <c r="B37" s="87" t="s">
        <v>17</v>
      </c>
      <c r="C37" s="83">
        <v>0</v>
      </c>
      <c r="D37" s="83">
        <v>0</v>
      </c>
      <c r="E37" s="101">
        <v>0</v>
      </c>
      <c r="F37" s="83">
        <v>0</v>
      </c>
      <c r="G37" s="79">
        <f t="shared" si="1"/>
        <v>0</v>
      </c>
      <c r="H37" s="83">
        <v>0</v>
      </c>
      <c r="I37" s="83">
        <v>0</v>
      </c>
      <c r="J37" s="83">
        <v>0</v>
      </c>
      <c r="K37" s="79">
        <f t="shared" si="2"/>
        <v>0</v>
      </c>
      <c r="L37" s="79">
        <f t="shared" si="3"/>
        <v>0</v>
      </c>
      <c r="M37" s="83">
        <v>0</v>
      </c>
      <c r="N37" s="79">
        <f t="shared" si="4"/>
        <v>0</v>
      </c>
      <c r="O37" s="20"/>
      <c r="P37" s="15"/>
    </row>
    <row r="38" spans="1:16" ht="14.25" customHeight="1">
      <c r="A38" s="60" t="s">
        <v>35</v>
      </c>
      <c r="B38" s="87" t="s">
        <v>16</v>
      </c>
      <c r="C38" s="79">
        <f>C4+C12+C14+C16+C18+C20+C22+C24+C26+C28+C30+C32+C34+C36</f>
        <v>2365.5300000000002</v>
      </c>
      <c r="D38" s="79">
        <f t="shared" ref="D38:M39" si="5">D4+D12+D14+D16+D18+D20+D22+D24+D26+D28+D30+D32+D34+D36</f>
        <v>1574.0300000000004</v>
      </c>
      <c r="E38" s="79">
        <f t="shared" si="5"/>
        <v>0</v>
      </c>
      <c r="F38" s="79">
        <f t="shared" si="5"/>
        <v>13.62</v>
      </c>
      <c r="G38" s="79">
        <f t="shared" si="5"/>
        <v>3953.1800000000003</v>
      </c>
      <c r="H38" s="79">
        <f t="shared" si="5"/>
        <v>1747.9899999999998</v>
      </c>
      <c r="I38" s="79">
        <f t="shared" si="5"/>
        <v>189.01999999999998</v>
      </c>
      <c r="J38" s="79">
        <f t="shared" si="5"/>
        <v>448.77</v>
      </c>
      <c r="K38" s="79">
        <f t="shared" si="5"/>
        <v>2385.7800000000007</v>
      </c>
      <c r="L38" s="79">
        <f t="shared" si="5"/>
        <v>6338.9599999999991</v>
      </c>
      <c r="M38" s="79">
        <f t="shared" si="5"/>
        <v>29.05</v>
      </c>
      <c r="N38" s="79">
        <f>N4+N12+N14+N16+N18+N20+N22+N24+N26+N28+N30+N32+N34+N36</f>
        <v>6368.0100000000011</v>
      </c>
      <c r="O38" s="34"/>
      <c r="P38" s="15"/>
    </row>
    <row r="39" spans="1:16" ht="14.25" customHeight="1">
      <c r="A39" s="35"/>
      <c r="B39" s="87" t="s">
        <v>17</v>
      </c>
      <c r="C39" s="81">
        <f>C5+C13+C15+C17+C19+C21+C23+C25+C27+C29+C31+C33+C35+C37</f>
        <v>231268</v>
      </c>
      <c r="D39" s="81">
        <f t="shared" si="5"/>
        <v>124942</v>
      </c>
      <c r="E39" s="81">
        <f t="shared" si="5"/>
        <v>0</v>
      </c>
      <c r="F39" s="81">
        <f t="shared" si="5"/>
        <v>286</v>
      </c>
      <c r="G39" s="81">
        <f t="shared" si="5"/>
        <v>356496</v>
      </c>
      <c r="H39" s="81">
        <f t="shared" si="5"/>
        <v>277791</v>
      </c>
      <c r="I39" s="81">
        <f t="shared" si="5"/>
        <v>34882</v>
      </c>
      <c r="J39" s="81">
        <f t="shared" si="5"/>
        <v>108263</v>
      </c>
      <c r="K39" s="81">
        <f t="shared" si="5"/>
        <v>420936</v>
      </c>
      <c r="L39" s="81">
        <f t="shared" si="5"/>
        <v>777432</v>
      </c>
      <c r="M39" s="81">
        <f t="shared" si="5"/>
        <v>4023</v>
      </c>
      <c r="N39" s="81">
        <f>N5+N13+N15+N17+N19+N21+N23+N25+N27+N29+N31+N33+N35+N37</f>
        <v>781455</v>
      </c>
      <c r="O39" s="20"/>
      <c r="P39" s="6"/>
    </row>
    <row r="40" spans="1:16">
      <c r="A40" s="15"/>
      <c r="B40" s="15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0"/>
      <c r="P40" s="15"/>
    </row>
    <row r="41" spans="1:16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6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1:16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1:16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1:16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1:16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1:16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1:16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1:16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1:16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1:16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1:16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1:16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1:16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1:16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1:16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1:16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1:16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1:16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1:16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1:16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honeticPr fontId="0" type="noConversion"/>
  <pageMargins left="0.17" right="0.17" top="0.21" bottom="0.2" header="0.17" footer="0.17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Q85"/>
  <sheetViews>
    <sheetView zoomScale="85" zoomScaleNormal="85" workbookViewId="0">
      <selection activeCell="Q23" sqref="Q23"/>
    </sheetView>
  </sheetViews>
  <sheetFormatPr defaultRowHeight="15"/>
  <cols>
    <col min="1" max="1" width="31.28515625" style="14" customWidth="1"/>
    <col min="2" max="2" width="4" style="14" customWidth="1"/>
    <col min="3" max="4" width="9.140625" style="14"/>
    <col min="5" max="5" width="6.5703125" style="14" customWidth="1"/>
    <col min="6" max="6" width="6.28515625" style="14" customWidth="1"/>
    <col min="7" max="7" width="13.28515625" style="14" customWidth="1"/>
    <col min="8" max="8" width="9.140625" style="14"/>
    <col min="9" max="9" width="7.28515625" style="14" customWidth="1"/>
    <col min="10" max="10" width="9.140625" style="14"/>
    <col min="11" max="11" width="10.7109375" style="14" customWidth="1"/>
    <col min="12" max="12" width="7.85546875" style="14" customWidth="1"/>
    <col min="13" max="13" width="13" style="14" customWidth="1"/>
    <col min="14" max="14" width="12.42578125" style="37" customWidth="1"/>
    <col min="15" max="16384" width="9.140625" style="14"/>
  </cols>
  <sheetData>
    <row r="1" spans="1:17" ht="12" customHeight="1">
      <c r="A1" s="89" t="s">
        <v>57</v>
      </c>
    </row>
    <row r="2" spans="1:17" ht="12" customHeight="1">
      <c r="A2" s="46" t="s">
        <v>0</v>
      </c>
      <c r="B2" s="87"/>
      <c r="C2" s="150" t="s">
        <v>1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90" t="s">
        <v>2</v>
      </c>
      <c r="O2" s="15"/>
      <c r="P2" s="15"/>
    </row>
    <row r="3" spans="1:17" ht="25.5" customHeight="1">
      <c r="A3" s="46" t="s">
        <v>3</v>
      </c>
      <c r="B3" s="87"/>
      <c r="C3" s="87" t="s">
        <v>4</v>
      </c>
      <c r="D3" s="87" t="s">
        <v>5</v>
      </c>
      <c r="E3" s="87" t="s">
        <v>6</v>
      </c>
      <c r="F3" s="87" t="s">
        <v>7</v>
      </c>
      <c r="G3" s="87" t="s">
        <v>8</v>
      </c>
      <c r="H3" s="87" t="s">
        <v>9</v>
      </c>
      <c r="I3" s="87" t="s">
        <v>10</v>
      </c>
      <c r="J3" s="87" t="s">
        <v>11</v>
      </c>
      <c r="K3" s="87" t="s">
        <v>12</v>
      </c>
      <c r="L3" s="87" t="s">
        <v>13</v>
      </c>
      <c r="M3" s="87" t="s">
        <v>14</v>
      </c>
      <c r="N3" s="88"/>
      <c r="O3" s="15"/>
      <c r="P3" s="15"/>
    </row>
    <row r="4" spans="1:17" ht="14.25" customHeight="1">
      <c r="A4" s="59" t="s">
        <v>15</v>
      </c>
      <c r="B4" s="87" t="s">
        <v>16</v>
      </c>
      <c r="C4" s="103">
        <f>C6+C8+C10</f>
        <v>684.93000000000006</v>
      </c>
      <c r="D4" s="103">
        <f t="shared" ref="D4:N4" si="0">D6+D8+D10</f>
        <v>573.22000000000014</v>
      </c>
      <c r="E4" s="103">
        <f t="shared" si="0"/>
        <v>0</v>
      </c>
      <c r="F4" s="103">
        <f t="shared" si="0"/>
        <v>4.5199999999999996</v>
      </c>
      <c r="G4" s="103">
        <f t="shared" si="0"/>
        <v>1262.67</v>
      </c>
      <c r="H4" s="103">
        <f t="shared" si="0"/>
        <v>1879.0299999999995</v>
      </c>
      <c r="I4" s="103">
        <f t="shared" si="0"/>
        <v>306.67000000000013</v>
      </c>
      <c r="J4" s="103">
        <f>J6+J8+J10</f>
        <v>927.08999999999969</v>
      </c>
      <c r="K4" s="103">
        <f t="shared" si="0"/>
        <v>3112.7899999999995</v>
      </c>
      <c r="L4" s="103">
        <f t="shared" si="0"/>
        <v>4375.4599999999991</v>
      </c>
      <c r="M4" s="103">
        <f t="shared" si="0"/>
        <v>2038.5100000000004</v>
      </c>
      <c r="N4" s="104">
        <f t="shared" si="0"/>
        <v>6413.9699999999993</v>
      </c>
      <c r="O4" s="15"/>
      <c r="P4" s="18"/>
    </row>
    <row r="5" spans="1:17" ht="14.25" customHeight="1">
      <c r="A5" s="60"/>
      <c r="B5" s="87" t="s">
        <v>17</v>
      </c>
      <c r="C5" s="105">
        <f>C7+C9+C11</f>
        <v>142295</v>
      </c>
      <c r="D5" s="105">
        <f t="shared" ref="D5:N5" si="1">D7+D9+D11</f>
        <v>118256</v>
      </c>
      <c r="E5" s="105">
        <f t="shared" si="1"/>
        <v>0</v>
      </c>
      <c r="F5" s="105">
        <f t="shared" si="1"/>
        <v>706</v>
      </c>
      <c r="G5" s="105">
        <f t="shared" si="1"/>
        <v>261257</v>
      </c>
      <c r="H5" s="105">
        <f t="shared" si="1"/>
        <v>338806</v>
      </c>
      <c r="I5" s="105">
        <f>I7+I9+I11</f>
        <v>56240</v>
      </c>
      <c r="J5" s="105">
        <f t="shared" si="1"/>
        <v>179089</v>
      </c>
      <c r="K5" s="105">
        <f t="shared" si="1"/>
        <v>574135</v>
      </c>
      <c r="L5" s="105">
        <f t="shared" si="1"/>
        <v>835392</v>
      </c>
      <c r="M5" s="105">
        <f t="shared" si="1"/>
        <v>295899</v>
      </c>
      <c r="N5" s="104">
        <f t="shared" si="1"/>
        <v>1131291</v>
      </c>
      <c r="O5" s="15"/>
      <c r="P5" s="1"/>
    </row>
    <row r="6" spans="1:17" ht="15" customHeight="1">
      <c r="A6" s="149" t="s">
        <v>18</v>
      </c>
      <c r="B6" s="87" t="s">
        <v>16</v>
      </c>
      <c r="C6" s="83">
        <v>219.90999999999997</v>
      </c>
      <c r="D6" s="83">
        <v>335.88000000000011</v>
      </c>
      <c r="E6" s="106">
        <v>0</v>
      </c>
      <c r="F6" s="83">
        <v>2.89</v>
      </c>
      <c r="G6" s="103">
        <f>SUM(C6:F6)</f>
        <v>558.68000000000006</v>
      </c>
      <c r="H6" s="83">
        <v>1311.3199999999995</v>
      </c>
      <c r="I6" s="83">
        <v>260.43000000000012</v>
      </c>
      <c r="J6" s="83">
        <v>759.77999999999963</v>
      </c>
      <c r="K6" s="103">
        <f>SUM(H6:J6)</f>
        <v>2331.5299999999993</v>
      </c>
      <c r="L6" s="103">
        <f>G6+K6</f>
        <v>2890.2099999999991</v>
      </c>
      <c r="M6" s="83">
        <v>1724.6700000000003</v>
      </c>
      <c r="N6" s="104">
        <f>SUM(L6:M6)</f>
        <v>4614.8799999999992</v>
      </c>
      <c r="O6" s="15"/>
      <c r="P6" s="1"/>
      <c r="Q6" s="1"/>
    </row>
    <row r="7" spans="1:17" ht="13.5" customHeight="1">
      <c r="A7" s="149"/>
      <c r="B7" s="87" t="s">
        <v>17</v>
      </c>
      <c r="C7" s="83">
        <v>50893</v>
      </c>
      <c r="D7" s="83">
        <v>82837</v>
      </c>
      <c r="E7" s="106">
        <v>0</v>
      </c>
      <c r="F7" s="83">
        <v>602</v>
      </c>
      <c r="G7" s="105">
        <f t="shared" ref="G7:G37" si="2">SUM(C7:F7)</f>
        <v>134332</v>
      </c>
      <c r="H7" s="83">
        <v>269018</v>
      </c>
      <c r="I7" s="83">
        <v>54279</v>
      </c>
      <c r="J7" s="83">
        <v>173597</v>
      </c>
      <c r="K7" s="105">
        <f t="shared" ref="K7:K37" si="3">SUM(H7:J7)</f>
        <v>496894</v>
      </c>
      <c r="L7" s="105">
        <f t="shared" ref="L7:L37" si="4">G7+K7</f>
        <v>631226</v>
      </c>
      <c r="M7" s="83">
        <v>284978</v>
      </c>
      <c r="N7" s="104">
        <f t="shared" ref="N7:N37" si="5">SUM(L7:M7)</f>
        <v>916204</v>
      </c>
      <c r="O7" s="18"/>
      <c r="P7" s="18"/>
    </row>
    <row r="8" spans="1:17" ht="27.75" customHeight="1">
      <c r="A8" s="149" t="s">
        <v>19</v>
      </c>
      <c r="B8" s="106" t="s">
        <v>16</v>
      </c>
      <c r="C8" s="83">
        <v>95.409999999999982</v>
      </c>
      <c r="D8" s="83">
        <v>110.18</v>
      </c>
      <c r="E8" s="106">
        <v>0</v>
      </c>
      <c r="F8" s="83">
        <v>1.63</v>
      </c>
      <c r="G8" s="79">
        <f t="shared" si="2"/>
        <v>207.21999999999997</v>
      </c>
      <c r="H8" s="83">
        <v>266.43</v>
      </c>
      <c r="I8" s="83">
        <v>46.240000000000009</v>
      </c>
      <c r="J8" s="83">
        <v>167.31000000000003</v>
      </c>
      <c r="K8" s="79">
        <f t="shared" si="3"/>
        <v>479.98</v>
      </c>
      <c r="L8" s="79">
        <f t="shared" si="4"/>
        <v>687.2</v>
      </c>
      <c r="M8" s="83">
        <v>313.84000000000015</v>
      </c>
      <c r="N8" s="80">
        <f t="shared" si="5"/>
        <v>1001.0400000000002</v>
      </c>
      <c r="O8" s="18"/>
      <c r="P8" s="18"/>
    </row>
    <row r="9" spans="1:17" ht="15" customHeight="1">
      <c r="A9" s="149"/>
      <c r="B9" s="106" t="s">
        <v>38</v>
      </c>
      <c r="C9" s="83">
        <v>4129</v>
      </c>
      <c r="D9" s="83">
        <v>2758</v>
      </c>
      <c r="E9" s="106">
        <v>0</v>
      </c>
      <c r="F9" s="83">
        <v>104</v>
      </c>
      <c r="G9" s="105">
        <f t="shared" si="2"/>
        <v>6991</v>
      </c>
      <c r="H9" s="83">
        <v>7805</v>
      </c>
      <c r="I9" s="83">
        <v>1961</v>
      </c>
      <c r="J9" s="83">
        <v>5492</v>
      </c>
      <c r="K9" s="105">
        <f t="shared" si="3"/>
        <v>15258</v>
      </c>
      <c r="L9" s="105">
        <f t="shared" si="4"/>
        <v>22249</v>
      </c>
      <c r="M9" s="83">
        <v>10921</v>
      </c>
      <c r="N9" s="104">
        <f t="shared" si="5"/>
        <v>33170</v>
      </c>
      <c r="O9" s="18"/>
      <c r="P9" s="18"/>
    </row>
    <row r="10" spans="1:17" ht="14.25" customHeight="1">
      <c r="A10" s="149" t="s">
        <v>20</v>
      </c>
      <c r="B10" s="87" t="s">
        <v>16</v>
      </c>
      <c r="C10" s="83">
        <v>369.61000000000007</v>
      </c>
      <c r="D10" s="83">
        <v>127.16000000000003</v>
      </c>
      <c r="E10" s="83">
        <v>0</v>
      </c>
      <c r="F10" s="83">
        <v>0</v>
      </c>
      <c r="G10" s="103">
        <f t="shared" si="2"/>
        <v>496.7700000000001</v>
      </c>
      <c r="H10" s="83">
        <v>301.28000000000003</v>
      </c>
      <c r="I10" s="83">
        <v>0</v>
      </c>
      <c r="J10" s="83">
        <v>0</v>
      </c>
      <c r="K10" s="103">
        <f t="shared" si="3"/>
        <v>301.28000000000003</v>
      </c>
      <c r="L10" s="103">
        <f t="shared" si="4"/>
        <v>798.05000000000018</v>
      </c>
      <c r="M10" s="83">
        <v>0</v>
      </c>
      <c r="N10" s="104">
        <f t="shared" si="5"/>
        <v>798.05000000000018</v>
      </c>
      <c r="O10" s="18"/>
      <c r="P10" s="18"/>
    </row>
    <row r="11" spans="1:17" ht="14.25" customHeight="1">
      <c r="A11" s="149"/>
      <c r="B11" s="87" t="s">
        <v>17</v>
      </c>
      <c r="C11" s="83">
        <v>87273</v>
      </c>
      <c r="D11" s="83">
        <v>32661</v>
      </c>
      <c r="E11" s="83">
        <v>0</v>
      </c>
      <c r="F11" s="83">
        <v>0</v>
      </c>
      <c r="G11" s="105">
        <f t="shared" si="2"/>
        <v>119934</v>
      </c>
      <c r="H11" s="83">
        <v>61983</v>
      </c>
      <c r="I11" s="83">
        <v>0</v>
      </c>
      <c r="J11" s="83">
        <v>0</v>
      </c>
      <c r="K11" s="105">
        <f t="shared" si="3"/>
        <v>61983</v>
      </c>
      <c r="L11" s="105">
        <f t="shared" si="4"/>
        <v>181917</v>
      </c>
      <c r="M11" s="83">
        <v>0</v>
      </c>
      <c r="N11" s="104">
        <f t="shared" si="5"/>
        <v>181917</v>
      </c>
      <c r="O11" s="18"/>
      <c r="P11" s="18"/>
    </row>
    <row r="12" spans="1:17" ht="14.25" customHeight="1">
      <c r="A12" s="59" t="s">
        <v>21</v>
      </c>
      <c r="B12" s="87" t="s">
        <v>16</v>
      </c>
      <c r="C12" s="83">
        <v>758.95</v>
      </c>
      <c r="D12" s="83">
        <v>285.67000000000013</v>
      </c>
      <c r="E12" s="83">
        <v>0.83</v>
      </c>
      <c r="F12" s="83">
        <v>7.25</v>
      </c>
      <c r="G12" s="103">
        <f t="shared" si="2"/>
        <v>1052.7</v>
      </c>
      <c r="H12" s="83">
        <v>1726.7600000000002</v>
      </c>
      <c r="I12" s="83">
        <v>246.38</v>
      </c>
      <c r="J12" s="83">
        <v>161.41</v>
      </c>
      <c r="K12" s="103">
        <f t="shared" si="3"/>
        <v>2134.5500000000002</v>
      </c>
      <c r="L12" s="103">
        <f t="shared" si="4"/>
        <v>3187.25</v>
      </c>
      <c r="M12" s="83">
        <v>197.08999999999992</v>
      </c>
      <c r="N12" s="104">
        <f t="shared" si="5"/>
        <v>3384.34</v>
      </c>
      <c r="O12" s="18"/>
      <c r="P12" s="18"/>
    </row>
    <row r="13" spans="1:17" ht="14.25" customHeight="1">
      <c r="A13" s="35" t="s">
        <v>37</v>
      </c>
      <c r="B13" s="87" t="s">
        <v>17</v>
      </c>
      <c r="C13" s="83">
        <v>14149</v>
      </c>
      <c r="D13" s="83">
        <v>6868</v>
      </c>
      <c r="E13" s="83">
        <v>13</v>
      </c>
      <c r="F13" s="83">
        <v>87</v>
      </c>
      <c r="G13" s="103">
        <f t="shared" si="2"/>
        <v>21117</v>
      </c>
      <c r="H13" s="83">
        <v>40326</v>
      </c>
      <c r="I13" s="83">
        <v>6397</v>
      </c>
      <c r="J13" s="83">
        <v>3341</v>
      </c>
      <c r="K13" s="103">
        <f t="shared" si="3"/>
        <v>50064</v>
      </c>
      <c r="L13" s="103">
        <f t="shared" si="4"/>
        <v>71181</v>
      </c>
      <c r="M13" s="83">
        <v>3604</v>
      </c>
      <c r="N13" s="104">
        <f t="shared" si="5"/>
        <v>74785</v>
      </c>
      <c r="O13" s="18"/>
      <c r="P13" s="18"/>
    </row>
    <row r="14" spans="1:17" ht="14.25" customHeight="1">
      <c r="A14" s="152" t="s">
        <v>23</v>
      </c>
      <c r="B14" s="87" t="s">
        <v>16</v>
      </c>
      <c r="C14" s="83">
        <v>26.3</v>
      </c>
      <c r="D14" s="83">
        <v>20.479999999999997</v>
      </c>
      <c r="E14" s="106">
        <v>0</v>
      </c>
      <c r="F14" s="83">
        <v>1.63</v>
      </c>
      <c r="G14" s="103">
        <f t="shared" si="2"/>
        <v>48.410000000000004</v>
      </c>
      <c r="H14" s="83">
        <v>70.099999999999994</v>
      </c>
      <c r="I14" s="83">
        <v>6.09</v>
      </c>
      <c r="J14" s="83">
        <v>10.199999999999999</v>
      </c>
      <c r="K14" s="103">
        <f t="shared" si="3"/>
        <v>86.39</v>
      </c>
      <c r="L14" s="103">
        <f t="shared" si="4"/>
        <v>134.80000000000001</v>
      </c>
      <c r="M14" s="83">
        <v>1.95</v>
      </c>
      <c r="N14" s="104">
        <f t="shared" si="5"/>
        <v>136.75</v>
      </c>
      <c r="O14" s="15"/>
      <c r="P14" s="18"/>
    </row>
    <row r="15" spans="1:17" ht="14.25" customHeight="1">
      <c r="A15" s="152"/>
      <c r="B15" s="87" t="s">
        <v>17</v>
      </c>
      <c r="C15" s="83">
        <v>3913</v>
      </c>
      <c r="D15" s="83">
        <v>3656</v>
      </c>
      <c r="E15" s="106">
        <v>0</v>
      </c>
      <c r="F15" s="83">
        <v>156</v>
      </c>
      <c r="G15" s="103">
        <f t="shared" si="2"/>
        <v>7725</v>
      </c>
      <c r="H15" s="83">
        <v>7076</v>
      </c>
      <c r="I15" s="83">
        <v>464</v>
      </c>
      <c r="J15" s="83">
        <v>1273</v>
      </c>
      <c r="K15" s="103">
        <f t="shared" si="3"/>
        <v>8813</v>
      </c>
      <c r="L15" s="103">
        <f t="shared" si="4"/>
        <v>16538</v>
      </c>
      <c r="M15" s="83">
        <v>190</v>
      </c>
      <c r="N15" s="104">
        <f t="shared" si="5"/>
        <v>16728</v>
      </c>
      <c r="O15" s="15"/>
      <c r="P15" s="18"/>
    </row>
    <row r="16" spans="1:17" ht="14.25" customHeight="1">
      <c r="A16" s="152" t="s">
        <v>24</v>
      </c>
      <c r="B16" s="87" t="s">
        <v>16</v>
      </c>
      <c r="C16" s="83">
        <v>1062.2000000000003</v>
      </c>
      <c r="D16" s="83">
        <v>326.64000000000016</v>
      </c>
      <c r="E16" s="83">
        <v>11.42</v>
      </c>
      <c r="F16" s="83">
        <v>24.18</v>
      </c>
      <c r="G16" s="103">
        <f t="shared" si="2"/>
        <v>1424.4400000000005</v>
      </c>
      <c r="H16" s="83">
        <v>640.86</v>
      </c>
      <c r="I16" s="83">
        <v>105.07000000000001</v>
      </c>
      <c r="J16" s="83">
        <v>98.1</v>
      </c>
      <c r="K16" s="103">
        <f t="shared" si="3"/>
        <v>844.03000000000009</v>
      </c>
      <c r="L16" s="103">
        <f t="shared" si="4"/>
        <v>2268.4700000000007</v>
      </c>
      <c r="M16" s="83">
        <v>118.56999999999998</v>
      </c>
      <c r="N16" s="104">
        <f t="shared" si="5"/>
        <v>2387.0400000000009</v>
      </c>
      <c r="O16" s="15"/>
      <c r="P16" s="18"/>
    </row>
    <row r="17" spans="1:16" ht="14.25" customHeight="1">
      <c r="A17" s="152"/>
      <c r="B17" s="87" t="s">
        <v>17</v>
      </c>
      <c r="C17" s="83">
        <v>10142</v>
      </c>
      <c r="D17" s="83">
        <v>4143</v>
      </c>
      <c r="E17" s="83">
        <v>43</v>
      </c>
      <c r="F17" s="83">
        <v>197</v>
      </c>
      <c r="G17" s="105">
        <f t="shared" si="2"/>
        <v>14525</v>
      </c>
      <c r="H17" s="83">
        <v>6520</v>
      </c>
      <c r="I17" s="83">
        <v>650</v>
      </c>
      <c r="J17" s="83">
        <v>629</v>
      </c>
      <c r="K17" s="105">
        <f t="shared" si="3"/>
        <v>7799</v>
      </c>
      <c r="L17" s="105">
        <f t="shared" si="4"/>
        <v>22324</v>
      </c>
      <c r="M17" s="83">
        <v>1092</v>
      </c>
      <c r="N17" s="104">
        <f t="shared" si="5"/>
        <v>23416</v>
      </c>
      <c r="O17" s="15"/>
      <c r="P17" s="18"/>
    </row>
    <row r="18" spans="1:16" ht="14.25" customHeight="1">
      <c r="A18" s="151" t="s">
        <v>25</v>
      </c>
      <c r="B18" s="87" t="s">
        <v>16</v>
      </c>
      <c r="C18" s="83">
        <v>7.4399999999999995</v>
      </c>
      <c r="D18" s="83">
        <v>6.15</v>
      </c>
      <c r="E18" s="106">
        <v>0</v>
      </c>
      <c r="F18" s="83">
        <v>0</v>
      </c>
      <c r="G18" s="103">
        <f t="shared" si="2"/>
        <v>13.59</v>
      </c>
      <c r="H18" s="83">
        <v>2.08</v>
      </c>
      <c r="I18" s="83">
        <v>0.67</v>
      </c>
      <c r="J18" s="83">
        <v>0</v>
      </c>
      <c r="K18" s="103">
        <f t="shared" si="3"/>
        <v>2.75</v>
      </c>
      <c r="L18" s="103">
        <f t="shared" si="4"/>
        <v>16.34</v>
      </c>
      <c r="M18" s="83">
        <v>0</v>
      </c>
      <c r="N18" s="104">
        <f t="shared" si="5"/>
        <v>16.34</v>
      </c>
      <c r="O18" s="15"/>
      <c r="P18" s="18"/>
    </row>
    <row r="19" spans="1:16" ht="14.25" customHeight="1">
      <c r="A19" s="151"/>
      <c r="B19" s="87" t="s">
        <v>17</v>
      </c>
      <c r="C19" s="83">
        <v>1356</v>
      </c>
      <c r="D19" s="83">
        <v>1149</v>
      </c>
      <c r="E19" s="106">
        <v>0</v>
      </c>
      <c r="F19" s="83">
        <v>0</v>
      </c>
      <c r="G19" s="103">
        <f t="shared" si="2"/>
        <v>2505</v>
      </c>
      <c r="H19" s="83">
        <v>342</v>
      </c>
      <c r="I19" s="83">
        <v>42</v>
      </c>
      <c r="J19" s="83">
        <v>0</v>
      </c>
      <c r="K19" s="103">
        <f t="shared" si="3"/>
        <v>384</v>
      </c>
      <c r="L19" s="103">
        <f t="shared" si="4"/>
        <v>2889</v>
      </c>
      <c r="M19" s="83">
        <v>0</v>
      </c>
      <c r="N19" s="104">
        <f t="shared" si="5"/>
        <v>2889</v>
      </c>
      <c r="O19" s="15"/>
      <c r="P19" s="18"/>
    </row>
    <row r="20" spans="1:16" ht="14.25" customHeight="1">
      <c r="A20" s="151" t="s">
        <v>26</v>
      </c>
      <c r="B20" s="87" t="s">
        <v>16</v>
      </c>
      <c r="C20" s="83">
        <v>0</v>
      </c>
      <c r="D20" s="83">
        <v>0</v>
      </c>
      <c r="E20" s="106">
        <v>0</v>
      </c>
      <c r="F20" s="83">
        <v>0</v>
      </c>
      <c r="G20" s="103">
        <f t="shared" si="2"/>
        <v>0</v>
      </c>
      <c r="H20" s="83">
        <v>0</v>
      </c>
      <c r="I20" s="83">
        <v>0</v>
      </c>
      <c r="J20" s="83">
        <v>0</v>
      </c>
      <c r="K20" s="103">
        <f t="shared" si="3"/>
        <v>0</v>
      </c>
      <c r="L20" s="103">
        <f t="shared" si="4"/>
        <v>0</v>
      </c>
      <c r="M20" s="83">
        <v>0</v>
      </c>
      <c r="N20" s="104">
        <f t="shared" si="5"/>
        <v>0</v>
      </c>
      <c r="O20" s="15"/>
      <c r="P20" s="107"/>
    </row>
    <row r="21" spans="1:16" ht="14.25" customHeight="1">
      <c r="A21" s="151"/>
      <c r="B21" s="87" t="s">
        <v>17</v>
      </c>
      <c r="C21" s="83">
        <v>0</v>
      </c>
      <c r="D21" s="83">
        <v>0</v>
      </c>
      <c r="E21" s="106">
        <v>0</v>
      </c>
      <c r="F21" s="83">
        <v>0</v>
      </c>
      <c r="G21" s="103">
        <f t="shared" si="2"/>
        <v>0</v>
      </c>
      <c r="H21" s="83">
        <v>0</v>
      </c>
      <c r="I21" s="83">
        <v>0</v>
      </c>
      <c r="J21" s="83">
        <v>0</v>
      </c>
      <c r="K21" s="103">
        <f t="shared" si="3"/>
        <v>0</v>
      </c>
      <c r="L21" s="103">
        <f t="shared" si="4"/>
        <v>0</v>
      </c>
      <c r="M21" s="83">
        <v>0</v>
      </c>
      <c r="N21" s="104">
        <f t="shared" si="5"/>
        <v>0</v>
      </c>
      <c r="O21" s="15"/>
      <c r="P21" s="18"/>
    </row>
    <row r="22" spans="1:16" ht="14.25" customHeight="1">
      <c r="A22" s="59" t="s">
        <v>27</v>
      </c>
      <c r="B22" s="87" t="s">
        <v>16</v>
      </c>
      <c r="C22" s="83">
        <v>0</v>
      </c>
      <c r="D22" s="83">
        <v>0</v>
      </c>
      <c r="E22" s="106">
        <v>0</v>
      </c>
      <c r="F22" s="83">
        <v>0</v>
      </c>
      <c r="G22" s="103">
        <f t="shared" si="2"/>
        <v>0</v>
      </c>
      <c r="H22" s="83">
        <v>0</v>
      </c>
      <c r="I22" s="83">
        <v>0</v>
      </c>
      <c r="J22" s="83">
        <v>0</v>
      </c>
      <c r="K22" s="103">
        <f t="shared" si="3"/>
        <v>0</v>
      </c>
      <c r="L22" s="103">
        <f t="shared" si="4"/>
        <v>0</v>
      </c>
      <c r="M22" s="83">
        <v>0</v>
      </c>
      <c r="N22" s="104">
        <f t="shared" si="5"/>
        <v>0</v>
      </c>
      <c r="O22" s="15"/>
      <c r="P22" s="18"/>
    </row>
    <row r="23" spans="1:16" ht="14.25" customHeight="1">
      <c r="A23" s="60"/>
      <c r="B23" s="87" t="s">
        <v>17</v>
      </c>
      <c r="C23" s="83">
        <v>0</v>
      </c>
      <c r="D23" s="83">
        <v>0</v>
      </c>
      <c r="E23" s="106">
        <v>0</v>
      </c>
      <c r="F23" s="83">
        <v>0</v>
      </c>
      <c r="G23" s="103">
        <f t="shared" si="2"/>
        <v>0</v>
      </c>
      <c r="H23" s="83">
        <v>0</v>
      </c>
      <c r="I23" s="83">
        <v>0</v>
      </c>
      <c r="J23" s="83">
        <v>0</v>
      </c>
      <c r="K23" s="103">
        <f t="shared" si="3"/>
        <v>0</v>
      </c>
      <c r="L23" s="103">
        <f t="shared" si="4"/>
        <v>0</v>
      </c>
      <c r="M23" s="83">
        <v>0</v>
      </c>
      <c r="N23" s="104">
        <f t="shared" si="5"/>
        <v>0</v>
      </c>
      <c r="O23" s="15"/>
      <c r="P23" s="18"/>
    </row>
    <row r="24" spans="1:16" ht="14.25" customHeight="1">
      <c r="A24" s="152" t="s">
        <v>28</v>
      </c>
      <c r="B24" s="87" t="s">
        <v>16</v>
      </c>
      <c r="C24" s="83">
        <v>8.68</v>
      </c>
      <c r="D24" s="83">
        <v>24.91</v>
      </c>
      <c r="E24" s="106">
        <v>0</v>
      </c>
      <c r="F24" s="83">
        <v>0</v>
      </c>
      <c r="G24" s="103">
        <f t="shared" si="2"/>
        <v>33.590000000000003</v>
      </c>
      <c r="H24" s="83">
        <v>19.3</v>
      </c>
      <c r="I24" s="83">
        <v>9.2600000000000016</v>
      </c>
      <c r="J24" s="83">
        <v>4.84</v>
      </c>
      <c r="K24" s="103">
        <f t="shared" si="3"/>
        <v>33.400000000000006</v>
      </c>
      <c r="L24" s="103">
        <f t="shared" si="4"/>
        <v>66.990000000000009</v>
      </c>
      <c r="M24" s="83">
        <v>0.49</v>
      </c>
      <c r="N24" s="104">
        <f t="shared" si="5"/>
        <v>67.48</v>
      </c>
      <c r="O24" s="15"/>
      <c r="P24" s="18"/>
    </row>
    <row r="25" spans="1:16" ht="14.25" customHeight="1">
      <c r="A25" s="152"/>
      <c r="B25" s="87" t="s">
        <v>17</v>
      </c>
      <c r="C25" s="83">
        <v>39</v>
      </c>
      <c r="D25" s="83">
        <v>22</v>
      </c>
      <c r="E25" s="106">
        <v>0</v>
      </c>
      <c r="F25" s="83">
        <v>0</v>
      </c>
      <c r="G25" s="103">
        <f t="shared" si="2"/>
        <v>61</v>
      </c>
      <c r="H25" s="83">
        <v>55</v>
      </c>
      <c r="I25" s="83">
        <v>20</v>
      </c>
      <c r="J25" s="83">
        <v>18</v>
      </c>
      <c r="K25" s="103">
        <f t="shared" si="3"/>
        <v>93</v>
      </c>
      <c r="L25" s="103">
        <f t="shared" si="4"/>
        <v>154</v>
      </c>
      <c r="M25" s="83">
        <v>4</v>
      </c>
      <c r="N25" s="104">
        <f t="shared" si="5"/>
        <v>158</v>
      </c>
      <c r="O25" s="15"/>
      <c r="P25" s="18"/>
    </row>
    <row r="26" spans="1:16" ht="14.25" customHeight="1">
      <c r="A26" s="152" t="s">
        <v>29</v>
      </c>
      <c r="B26" s="87" t="s">
        <v>16</v>
      </c>
      <c r="C26" s="83">
        <v>0</v>
      </c>
      <c r="D26" s="83">
        <v>0</v>
      </c>
      <c r="E26" s="106">
        <v>0</v>
      </c>
      <c r="F26" s="83">
        <v>0</v>
      </c>
      <c r="G26" s="103">
        <f t="shared" si="2"/>
        <v>0</v>
      </c>
      <c r="H26" s="83">
        <v>0</v>
      </c>
      <c r="I26" s="83">
        <v>0</v>
      </c>
      <c r="J26" s="83">
        <v>0</v>
      </c>
      <c r="K26" s="103">
        <f t="shared" si="3"/>
        <v>0</v>
      </c>
      <c r="L26" s="103">
        <f t="shared" si="4"/>
        <v>0</v>
      </c>
      <c r="M26" s="83">
        <v>0</v>
      </c>
      <c r="N26" s="104">
        <f t="shared" si="5"/>
        <v>0</v>
      </c>
      <c r="O26" s="15"/>
      <c r="P26" s="18"/>
    </row>
    <row r="27" spans="1:16" ht="14.25" customHeight="1">
      <c r="A27" s="152"/>
      <c r="B27" s="87" t="s">
        <v>17</v>
      </c>
      <c r="C27" s="83">
        <v>0</v>
      </c>
      <c r="D27" s="83">
        <v>0</v>
      </c>
      <c r="E27" s="106">
        <v>0</v>
      </c>
      <c r="F27" s="83">
        <v>0</v>
      </c>
      <c r="G27" s="103">
        <f t="shared" si="2"/>
        <v>0</v>
      </c>
      <c r="H27" s="83">
        <v>0</v>
      </c>
      <c r="I27" s="83">
        <v>0</v>
      </c>
      <c r="J27" s="83">
        <v>0</v>
      </c>
      <c r="K27" s="103">
        <f t="shared" si="3"/>
        <v>0</v>
      </c>
      <c r="L27" s="103">
        <f t="shared" si="4"/>
        <v>0</v>
      </c>
      <c r="M27" s="83">
        <v>0</v>
      </c>
      <c r="N27" s="104">
        <f t="shared" si="5"/>
        <v>0</v>
      </c>
      <c r="O27" s="15"/>
      <c r="P27" s="18"/>
    </row>
    <row r="28" spans="1:16" ht="14.25" customHeight="1">
      <c r="A28" s="152" t="s">
        <v>30</v>
      </c>
      <c r="B28" s="87" t="s">
        <v>16</v>
      </c>
      <c r="C28" s="83">
        <v>4.9000000000000004</v>
      </c>
      <c r="D28" s="83">
        <v>3.55</v>
      </c>
      <c r="E28" s="106">
        <v>0</v>
      </c>
      <c r="F28" s="83">
        <v>0</v>
      </c>
      <c r="G28" s="103">
        <f t="shared" si="2"/>
        <v>8.4499999999999993</v>
      </c>
      <c r="H28" s="83">
        <v>0.5</v>
      </c>
      <c r="I28" s="83">
        <v>0</v>
      </c>
      <c r="J28" s="83">
        <v>0.2</v>
      </c>
      <c r="K28" s="103">
        <f t="shared" si="3"/>
        <v>0.7</v>
      </c>
      <c r="L28" s="103">
        <f t="shared" si="4"/>
        <v>9.1499999999999986</v>
      </c>
      <c r="M28" s="83">
        <v>0</v>
      </c>
      <c r="N28" s="104">
        <f t="shared" si="5"/>
        <v>9.1499999999999986</v>
      </c>
      <c r="O28" s="15"/>
      <c r="P28" s="18"/>
    </row>
    <row r="29" spans="1:16" ht="14.25" customHeight="1">
      <c r="A29" s="152"/>
      <c r="B29" s="87" t="s">
        <v>17</v>
      </c>
      <c r="C29" s="83">
        <v>159</v>
      </c>
      <c r="D29" s="83">
        <v>82</v>
      </c>
      <c r="E29" s="106">
        <v>0</v>
      </c>
      <c r="F29" s="83">
        <v>0</v>
      </c>
      <c r="G29" s="103">
        <f t="shared" si="2"/>
        <v>241</v>
      </c>
      <c r="H29" s="83">
        <v>9</v>
      </c>
      <c r="I29" s="83">
        <v>0</v>
      </c>
      <c r="J29" s="83">
        <v>1</v>
      </c>
      <c r="K29" s="103">
        <f t="shared" si="3"/>
        <v>10</v>
      </c>
      <c r="L29" s="103">
        <f t="shared" si="4"/>
        <v>251</v>
      </c>
      <c r="M29" s="83">
        <v>0</v>
      </c>
      <c r="N29" s="104">
        <f t="shared" si="5"/>
        <v>251</v>
      </c>
      <c r="O29" s="15"/>
      <c r="P29" s="18"/>
    </row>
    <row r="30" spans="1:16" ht="14.25" customHeight="1">
      <c r="A30" s="152" t="s">
        <v>31</v>
      </c>
      <c r="B30" s="87" t="s">
        <v>16</v>
      </c>
      <c r="C30" s="83">
        <v>46.16</v>
      </c>
      <c r="D30" s="83">
        <v>0.08</v>
      </c>
      <c r="E30" s="106">
        <v>0</v>
      </c>
      <c r="F30" s="83">
        <v>0.01</v>
      </c>
      <c r="G30" s="103">
        <f t="shared" si="2"/>
        <v>46.249999999999993</v>
      </c>
      <c r="H30" s="83">
        <v>1.46</v>
      </c>
      <c r="I30" s="83">
        <v>0.09</v>
      </c>
      <c r="J30" s="83">
        <v>1.4000000000000001</v>
      </c>
      <c r="K30" s="103">
        <f t="shared" si="3"/>
        <v>2.95</v>
      </c>
      <c r="L30" s="103">
        <f t="shared" si="4"/>
        <v>49.199999999999996</v>
      </c>
      <c r="M30" s="83">
        <v>1.02</v>
      </c>
      <c r="N30" s="104">
        <f t="shared" si="5"/>
        <v>50.22</v>
      </c>
      <c r="O30" s="15"/>
      <c r="P30" s="18"/>
    </row>
    <row r="31" spans="1:16" ht="14.25" customHeight="1">
      <c r="A31" s="152"/>
      <c r="B31" s="87" t="s">
        <v>17</v>
      </c>
      <c r="C31" s="83">
        <v>1543</v>
      </c>
      <c r="D31" s="83">
        <v>5</v>
      </c>
      <c r="E31" s="106">
        <v>0</v>
      </c>
      <c r="F31" s="83">
        <v>2</v>
      </c>
      <c r="G31" s="103">
        <f t="shared" si="2"/>
        <v>1550</v>
      </c>
      <c r="H31" s="83">
        <v>236</v>
      </c>
      <c r="I31" s="83">
        <v>26</v>
      </c>
      <c r="J31" s="83">
        <v>55</v>
      </c>
      <c r="K31" s="103">
        <f t="shared" si="3"/>
        <v>317</v>
      </c>
      <c r="L31" s="103">
        <f t="shared" si="4"/>
        <v>1867</v>
      </c>
      <c r="M31" s="83">
        <v>157</v>
      </c>
      <c r="N31" s="104">
        <f t="shared" si="5"/>
        <v>2024</v>
      </c>
      <c r="O31" s="15"/>
      <c r="P31" s="18"/>
    </row>
    <row r="32" spans="1:16" ht="14.25" customHeight="1">
      <c r="A32" s="152" t="s">
        <v>32</v>
      </c>
      <c r="B32" s="87" t="s">
        <v>16</v>
      </c>
      <c r="C32" s="83">
        <v>0</v>
      </c>
      <c r="D32" s="83">
        <v>0</v>
      </c>
      <c r="E32" s="106">
        <v>0</v>
      </c>
      <c r="F32" s="83">
        <v>0</v>
      </c>
      <c r="G32" s="103">
        <f t="shared" si="2"/>
        <v>0</v>
      </c>
      <c r="H32" s="83">
        <v>0</v>
      </c>
      <c r="I32" s="83">
        <v>0</v>
      </c>
      <c r="J32" s="83">
        <v>0</v>
      </c>
      <c r="K32" s="103">
        <f t="shared" si="3"/>
        <v>0</v>
      </c>
      <c r="L32" s="103">
        <f t="shared" si="4"/>
        <v>0</v>
      </c>
      <c r="M32" s="83">
        <v>0</v>
      </c>
      <c r="N32" s="104">
        <v>0</v>
      </c>
      <c r="O32" s="15"/>
      <c r="P32" s="18"/>
    </row>
    <row r="33" spans="1:16" ht="14.25" customHeight="1">
      <c r="A33" s="152"/>
      <c r="B33" s="87" t="s">
        <v>17</v>
      </c>
      <c r="C33" s="83">
        <v>0</v>
      </c>
      <c r="D33" s="83">
        <v>0</v>
      </c>
      <c r="E33" s="106">
        <v>0</v>
      </c>
      <c r="F33" s="83">
        <v>0</v>
      </c>
      <c r="G33" s="103">
        <f t="shared" si="2"/>
        <v>0</v>
      </c>
      <c r="H33" s="83">
        <v>0</v>
      </c>
      <c r="I33" s="83">
        <v>0</v>
      </c>
      <c r="J33" s="83">
        <v>0</v>
      </c>
      <c r="K33" s="103">
        <f t="shared" si="3"/>
        <v>0</v>
      </c>
      <c r="L33" s="103">
        <f t="shared" si="4"/>
        <v>0</v>
      </c>
      <c r="M33" s="83">
        <v>0</v>
      </c>
      <c r="N33" s="104">
        <f t="shared" si="5"/>
        <v>0</v>
      </c>
      <c r="O33" s="15"/>
      <c r="P33" s="18"/>
    </row>
    <row r="34" spans="1:16" ht="14.25" customHeight="1">
      <c r="A34" s="152" t="s">
        <v>33</v>
      </c>
      <c r="B34" s="87" t="s">
        <v>16</v>
      </c>
      <c r="C34" s="83">
        <v>12.82</v>
      </c>
      <c r="D34" s="83">
        <v>0</v>
      </c>
      <c r="E34" s="106">
        <v>0</v>
      </c>
      <c r="F34" s="83">
        <v>0</v>
      </c>
      <c r="G34" s="103">
        <f t="shared" si="2"/>
        <v>12.82</v>
      </c>
      <c r="H34" s="83">
        <v>4.16</v>
      </c>
      <c r="I34" s="83"/>
      <c r="J34" s="83">
        <v>0.95000000000000007</v>
      </c>
      <c r="K34" s="103">
        <f t="shared" si="3"/>
        <v>5.1100000000000003</v>
      </c>
      <c r="L34" s="103">
        <f t="shared" si="4"/>
        <v>17.93</v>
      </c>
      <c r="M34" s="83">
        <v>1.07</v>
      </c>
      <c r="N34" s="104">
        <f t="shared" si="5"/>
        <v>19</v>
      </c>
      <c r="O34" s="15"/>
      <c r="P34" s="18"/>
    </row>
    <row r="35" spans="1:16" ht="14.25" customHeight="1">
      <c r="A35" s="152"/>
      <c r="B35" s="87" t="s">
        <v>17</v>
      </c>
      <c r="C35" s="83">
        <v>348.2</v>
      </c>
      <c r="D35" s="83">
        <v>0</v>
      </c>
      <c r="E35" s="106">
        <v>0</v>
      </c>
      <c r="F35" s="83">
        <v>0</v>
      </c>
      <c r="G35" s="103">
        <f>SUM(C35:F35)</f>
        <v>348.2</v>
      </c>
      <c r="H35" s="83">
        <v>439.78000000000003</v>
      </c>
      <c r="I35" s="83">
        <v>0</v>
      </c>
      <c r="J35" s="83">
        <v>338.82</v>
      </c>
      <c r="K35" s="103">
        <f t="shared" si="3"/>
        <v>778.6</v>
      </c>
      <c r="L35" s="103">
        <f t="shared" si="4"/>
        <v>1126.8</v>
      </c>
      <c r="M35" s="83">
        <v>220.26000000000002</v>
      </c>
      <c r="N35" s="104">
        <f t="shared" si="5"/>
        <v>1347.06</v>
      </c>
      <c r="O35" s="15"/>
      <c r="P35" s="18"/>
    </row>
    <row r="36" spans="1:16" ht="14.25" customHeight="1">
      <c r="A36" s="152" t="s">
        <v>34</v>
      </c>
      <c r="B36" s="87" t="s">
        <v>16</v>
      </c>
      <c r="C36" s="83">
        <v>175.33999999999997</v>
      </c>
      <c r="D36" s="83">
        <v>4.88</v>
      </c>
      <c r="E36" s="106">
        <v>0</v>
      </c>
      <c r="F36" s="83">
        <v>0</v>
      </c>
      <c r="G36" s="103">
        <f t="shared" si="2"/>
        <v>180.21999999999997</v>
      </c>
      <c r="H36" s="83">
        <v>14.58</v>
      </c>
      <c r="I36" s="83">
        <v>1.1399999999999999</v>
      </c>
      <c r="J36" s="83">
        <v>6.7900000000000009</v>
      </c>
      <c r="K36" s="103">
        <f t="shared" si="3"/>
        <v>22.51</v>
      </c>
      <c r="L36" s="103">
        <f t="shared" si="4"/>
        <v>202.72999999999996</v>
      </c>
      <c r="M36" s="83">
        <v>3.0100000000000002</v>
      </c>
      <c r="N36" s="104">
        <f t="shared" si="5"/>
        <v>205.73999999999995</v>
      </c>
      <c r="O36" s="15"/>
      <c r="P36" s="18"/>
    </row>
    <row r="37" spans="1:16" ht="14.25" customHeight="1">
      <c r="A37" s="152"/>
      <c r="B37" s="87" t="s">
        <v>17</v>
      </c>
      <c r="C37" s="83">
        <v>365.13000000000005</v>
      </c>
      <c r="D37" s="83">
        <v>23.97</v>
      </c>
      <c r="E37" s="106">
        <v>0</v>
      </c>
      <c r="F37" s="83">
        <v>0</v>
      </c>
      <c r="G37" s="103">
        <f t="shared" si="2"/>
        <v>389.1</v>
      </c>
      <c r="H37" s="83">
        <v>237.62</v>
      </c>
      <c r="I37" s="83">
        <v>9.8000000000000007</v>
      </c>
      <c r="J37" s="83">
        <v>49.769999999999996</v>
      </c>
      <c r="K37" s="103">
        <f t="shared" si="3"/>
        <v>297.19</v>
      </c>
      <c r="L37" s="103">
        <f t="shared" si="4"/>
        <v>686.29</v>
      </c>
      <c r="M37" s="83">
        <v>370.79</v>
      </c>
      <c r="N37" s="104">
        <f t="shared" si="5"/>
        <v>1057.08</v>
      </c>
      <c r="O37" s="15"/>
      <c r="P37" s="18"/>
    </row>
    <row r="38" spans="1:16" ht="14.25" customHeight="1">
      <c r="A38" s="60" t="s">
        <v>35</v>
      </c>
      <c r="B38" s="87" t="s">
        <v>16</v>
      </c>
      <c r="C38" s="103">
        <f>C4+C12+C14+C16+C18+C20+C22+C24+C26+C28+C30+C32+C34+C36</f>
        <v>2787.7200000000003</v>
      </c>
      <c r="D38" s="103">
        <f t="shared" ref="D38:M38" si="6">D4+D12+D14+D16+D18+D20+D22+D24+D26+D28+D30+D32+D34+D36</f>
        <v>1245.5800000000006</v>
      </c>
      <c r="E38" s="103">
        <f t="shared" si="6"/>
        <v>12.25</v>
      </c>
      <c r="F38" s="103">
        <f t="shared" si="6"/>
        <v>37.589999999999996</v>
      </c>
      <c r="G38" s="103">
        <f t="shared" si="6"/>
        <v>4083.1400000000003</v>
      </c>
      <c r="H38" s="103">
        <f t="shared" si="6"/>
        <v>4358.83</v>
      </c>
      <c r="I38" s="103">
        <f t="shared" si="6"/>
        <v>675.37000000000023</v>
      </c>
      <c r="J38" s="103">
        <f t="shared" si="6"/>
        <v>1210.9799999999998</v>
      </c>
      <c r="K38" s="103">
        <f t="shared" si="6"/>
        <v>6245.1799999999994</v>
      </c>
      <c r="L38" s="103">
        <f t="shared" si="6"/>
        <v>10328.32</v>
      </c>
      <c r="M38" s="103">
        <f t="shared" si="6"/>
        <v>2361.7100000000005</v>
      </c>
      <c r="N38" s="104">
        <f>N4+N12+N14+N16+N18+N20+N22+N24+N26+N28+N30+N32+N34+N36</f>
        <v>12690.029999999999</v>
      </c>
      <c r="O38" s="17"/>
      <c r="P38" s="108"/>
    </row>
    <row r="39" spans="1:16" ht="14.25" customHeight="1">
      <c r="A39" s="35"/>
      <c r="B39" s="87" t="s">
        <v>17</v>
      </c>
      <c r="C39" s="105">
        <f>C5+C13+C15+C17+C19+C21+C23+C25+C27+C29+C31+C33+C35+C37</f>
        <v>174309.33000000002</v>
      </c>
      <c r="D39" s="105">
        <f t="shared" ref="D39:M39" si="7">D5+D13+D15+D17+D19+D21+D23+D25+D27+D29+D31+D33+D35+D37</f>
        <v>134204.97</v>
      </c>
      <c r="E39" s="105">
        <f t="shared" si="7"/>
        <v>56</v>
      </c>
      <c r="F39" s="105">
        <f t="shared" si="7"/>
        <v>1148</v>
      </c>
      <c r="G39" s="105">
        <f t="shared" si="7"/>
        <v>309718.3</v>
      </c>
      <c r="H39" s="105">
        <f t="shared" si="7"/>
        <v>394047.4</v>
      </c>
      <c r="I39" s="105">
        <f t="shared" si="7"/>
        <v>63848.800000000003</v>
      </c>
      <c r="J39" s="105">
        <f t="shared" si="7"/>
        <v>184794.59</v>
      </c>
      <c r="K39" s="105">
        <f t="shared" si="7"/>
        <v>642690.78999999992</v>
      </c>
      <c r="L39" s="105">
        <f t="shared" si="7"/>
        <v>952409.09000000008</v>
      </c>
      <c r="M39" s="105">
        <f t="shared" si="7"/>
        <v>301537.05</v>
      </c>
      <c r="N39" s="104">
        <f>N5+N13+N15+N17+N19+N21+N23+N25+N27+N29+N31+N33+N35+N37</f>
        <v>1253946.1400000001</v>
      </c>
      <c r="O39" s="20"/>
      <c r="P39" s="108"/>
    </row>
    <row r="40" spans="1:16">
      <c r="A40" s="15"/>
      <c r="B40" s="15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38"/>
      <c r="O40" s="15"/>
      <c r="P40" s="15"/>
    </row>
    <row r="41" spans="1:16">
      <c r="A41" s="15"/>
      <c r="B41" s="15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38"/>
      <c r="O41" s="15"/>
      <c r="P41" s="15"/>
    </row>
    <row r="42" spans="1:16">
      <c r="A42" s="15"/>
      <c r="B42" s="1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38"/>
      <c r="O42" s="20"/>
      <c r="P42" s="15"/>
    </row>
    <row r="43" spans="1:16">
      <c r="A43" s="15"/>
      <c r="B43" s="15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38"/>
      <c r="O43" s="15"/>
      <c r="P43" s="15"/>
    </row>
    <row r="44" spans="1:16">
      <c r="A44" s="15"/>
      <c r="B44" s="15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38"/>
      <c r="O44" s="15"/>
      <c r="P44" s="15"/>
    </row>
    <row r="45" spans="1:16">
      <c r="A45" s="15"/>
      <c r="B45" s="15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38"/>
      <c r="O45" s="15"/>
      <c r="P45" s="15"/>
    </row>
    <row r="46" spans="1:16">
      <c r="A46" s="15"/>
      <c r="B46" s="15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38"/>
      <c r="O46" s="15"/>
      <c r="P46" s="15"/>
    </row>
    <row r="47" spans="1:16">
      <c r="A47" s="15"/>
      <c r="B47" s="15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38"/>
      <c r="O47" s="15"/>
      <c r="P47" s="15"/>
    </row>
    <row r="48" spans="1:16">
      <c r="A48" s="15"/>
      <c r="B48" s="15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38"/>
      <c r="O48" s="15"/>
      <c r="P48" s="15"/>
    </row>
    <row r="49" spans="1:16">
      <c r="A49" s="15"/>
      <c r="B49" s="15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38"/>
      <c r="O49" s="15"/>
      <c r="P49" s="15"/>
    </row>
    <row r="50" spans="1:16">
      <c r="A50" s="15"/>
      <c r="B50" s="15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38"/>
      <c r="O50" s="15"/>
      <c r="P50" s="15"/>
    </row>
    <row r="51" spans="1:16">
      <c r="A51" s="15"/>
      <c r="B51" s="15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38"/>
      <c r="O51" s="15"/>
      <c r="P51" s="15"/>
    </row>
    <row r="52" spans="1:16">
      <c r="A52" s="15"/>
      <c r="B52" s="15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38"/>
      <c r="O52" s="15"/>
      <c r="P52" s="15"/>
    </row>
    <row r="53" spans="1:16">
      <c r="A53" s="15"/>
      <c r="B53" s="15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38"/>
      <c r="O53" s="15"/>
      <c r="P53" s="15"/>
    </row>
    <row r="54" spans="1:16">
      <c r="A54" s="15"/>
      <c r="B54" s="15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38"/>
      <c r="O54" s="15"/>
      <c r="P54" s="15"/>
    </row>
    <row r="55" spans="1:16">
      <c r="A55" s="15"/>
      <c r="B55" s="15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38"/>
      <c r="O55" s="15"/>
      <c r="P55" s="15"/>
    </row>
    <row r="56" spans="1:16">
      <c r="A56" s="15"/>
      <c r="B56" s="15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38"/>
      <c r="O56" s="15"/>
      <c r="P56" s="15"/>
    </row>
    <row r="57" spans="1:16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39"/>
      <c r="O57" s="15"/>
      <c r="P57" s="15"/>
    </row>
    <row r="58" spans="1:16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39"/>
      <c r="O58" s="15"/>
      <c r="P58" s="15"/>
    </row>
    <row r="59" spans="1:16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39"/>
      <c r="O59" s="15"/>
      <c r="P59" s="15"/>
    </row>
    <row r="60" spans="1:16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39"/>
      <c r="O60" s="15"/>
      <c r="P60" s="15"/>
    </row>
    <row r="61" spans="1:16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39"/>
      <c r="O61" s="15"/>
      <c r="P61" s="15"/>
    </row>
    <row r="62" spans="1:16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39"/>
      <c r="O62" s="15"/>
      <c r="P62" s="15"/>
    </row>
    <row r="63" spans="1:16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39"/>
      <c r="O63" s="15"/>
      <c r="P63" s="15"/>
    </row>
    <row r="64" spans="1:16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39"/>
      <c r="O64" s="15"/>
      <c r="P64" s="15"/>
    </row>
    <row r="65" spans="1:16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39"/>
      <c r="O65" s="15"/>
      <c r="P65" s="15"/>
    </row>
    <row r="66" spans="1:16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39"/>
      <c r="O66" s="15"/>
      <c r="P66" s="15"/>
    </row>
    <row r="67" spans="1:16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39"/>
      <c r="O67" s="15"/>
      <c r="P67" s="15"/>
    </row>
    <row r="68" spans="1:16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39"/>
      <c r="O68" s="15"/>
      <c r="P68" s="15"/>
    </row>
    <row r="69" spans="1:16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39"/>
      <c r="O69" s="15"/>
      <c r="P69" s="15"/>
    </row>
    <row r="70" spans="1:16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39"/>
      <c r="O70" s="15"/>
      <c r="P70" s="15"/>
    </row>
    <row r="71" spans="1:16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39"/>
      <c r="O71" s="15"/>
      <c r="P71" s="15"/>
    </row>
    <row r="72" spans="1:16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39"/>
      <c r="O72" s="15"/>
      <c r="P72" s="15"/>
    </row>
    <row r="73" spans="1:16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39"/>
      <c r="O73" s="15"/>
      <c r="P73" s="15"/>
    </row>
    <row r="74" spans="1:16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39"/>
      <c r="O74" s="15"/>
      <c r="P74" s="15"/>
    </row>
    <row r="75" spans="1:16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39"/>
      <c r="O75" s="15"/>
      <c r="P75" s="15"/>
    </row>
    <row r="76" spans="1:16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39"/>
      <c r="O76" s="15"/>
      <c r="P76" s="15"/>
    </row>
    <row r="77" spans="1:16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39"/>
      <c r="O77" s="15"/>
      <c r="P77" s="15"/>
    </row>
    <row r="78" spans="1:16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39"/>
      <c r="O78" s="15"/>
      <c r="P78" s="15"/>
    </row>
    <row r="79" spans="1:16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39"/>
      <c r="O79" s="15"/>
      <c r="P79" s="15"/>
    </row>
    <row r="80" spans="1:16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39"/>
      <c r="O80" s="15"/>
      <c r="P80" s="15"/>
    </row>
    <row r="81" spans="1:16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39"/>
      <c r="O81" s="15"/>
      <c r="P81" s="15"/>
    </row>
    <row r="82" spans="1:16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39"/>
      <c r="O82" s="15"/>
      <c r="P82" s="15"/>
    </row>
    <row r="83" spans="1:16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39"/>
      <c r="O83" s="15"/>
      <c r="P83" s="15"/>
    </row>
    <row r="84" spans="1:16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39"/>
      <c r="O84" s="15"/>
      <c r="P84" s="15"/>
    </row>
    <row r="85" spans="1:16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39"/>
      <c r="O85" s="15"/>
      <c r="P85" s="15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honeticPr fontId="0" type="noConversion"/>
  <pageMargins left="0.17" right="0.17" top="0.19" bottom="0.2" header="0.17" footer="0.17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P85"/>
  <sheetViews>
    <sheetView zoomScale="85" zoomScaleNormal="85" workbookViewId="0">
      <selection activeCell="S21" sqref="S21"/>
    </sheetView>
  </sheetViews>
  <sheetFormatPr defaultRowHeight="15"/>
  <cols>
    <col min="1" max="1" width="35.5703125" style="14" customWidth="1"/>
    <col min="2" max="2" width="4" style="14" customWidth="1"/>
    <col min="3" max="4" width="9.140625" style="14"/>
    <col min="5" max="5" width="6.140625" style="14" customWidth="1"/>
    <col min="6" max="6" width="5.85546875" style="14" customWidth="1"/>
    <col min="7" max="7" width="12.42578125" style="14" customWidth="1"/>
    <col min="8" max="8" width="9.140625" style="14"/>
    <col min="9" max="9" width="8" style="14" customWidth="1"/>
    <col min="10" max="10" width="9.140625" style="14"/>
    <col min="11" max="11" width="11.5703125" style="14" customWidth="1"/>
    <col min="12" max="12" width="7.85546875" style="14" customWidth="1"/>
    <col min="13" max="13" width="7.42578125" style="14" customWidth="1"/>
    <col min="14" max="14" width="11.42578125" style="37" customWidth="1"/>
    <col min="15" max="16384" width="9.140625" style="14"/>
  </cols>
  <sheetData>
    <row r="1" spans="1:16" ht="12.75" customHeight="1">
      <c r="A1" s="89" t="s">
        <v>58</v>
      </c>
    </row>
    <row r="2" spans="1:16" ht="11.25" customHeight="1">
      <c r="A2" s="46" t="s">
        <v>0</v>
      </c>
      <c r="B2" s="87"/>
      <c r="C2" s="150" t="s">
        <v>1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90" t="s">
        <v>2</v>
      </c>
      <c r="O2" s="15"/>
      <c r="P2" s="15"/>
    </row>
    <row r="3" spans="1:16" ht="24.75" customHeight="1">
      <c r="A3" s="5" t="s">
        <v>3</v>
      </c>
      <c r="B3" s="111"/>
      <c r="C3" s="111" t="s">
        <v>4</v>
      </c>
      <c r="D3" s="111" t="s">
        <v>5</v>
      </c>
      <c r="E3" s="111" t="s">
        <v>6</v>
      </c>
      <c r="F3" s="111" t="s">
        <v>7</v>
      </c>
      <c r="G3" s="111" t="s">
        <v>8</v>
      </c>
      <c r="H3" s="111" t="s">
        <v>9</v>
      </c>
      <c r="I3" s="111" t="s">
        <v>10</v>
      </c>
      <c r="J3" s="111" t="s">
        <v>11</v>
      </c>
      <c r="K3" s="111" t="s">
        <v>12</v>
      </c>
      <c r="L3" s="111" t="s">
        <v>13</v>
      </c>
      <c r="M3" s="111" t="s">
        <v>14</v>
      </c>
      <c r="N3" s="112"/>
      <c r="O3" s="15"/>
      <c r="P3" s="15"/>
    </row>
    <row r="4" spans="1:16" ht="13.5" customHeight="1">
      <c r="A4" s="109" t="s">
        <v>15</v>
      </c>
      <c r="B4" s="111" t="s">
        <v>16</v>
      </c>
      <c r="C4" s="76">
        <f>C6+C8+C10</f>
        <v>1384.5</v>
      </c>
      <c r="D4" s="76">
        <f t="shared" ref="D4:N5" si="0">D6+D8+D10</f>
        <v>799.61000000000013</v>
      </c>
      <c r="E4" s="76">
        <f t="shared" si="0"/>
        <v>0</v>
      </c>
      <c r="F4" s="76">
        <f t="shared" si="0"/>
        <v>4.5199999999999996</v>
      </c>
      <c r="G4" s="76">
        <f t="shared" si="0"/>
        <v>2188.63</v>
      </c>
      <c r="H4" s="76">
        <f t="shared" si="0"/>
        <v>2815.2599999999998</v>
      </c>
      <c r="I4" s="76">
        <f t="shared" si="0"/>
        <v>417.72000000000014</v>
      </c>
      <c r="J4" s="76">
        <f t="shared" si="0"/>
        <v>1216.6499999999996</v>
      </c>
      <c r="K4" s="76">
        <f t="shared" si="0"/>
        <v>4449.6299999999992</v>
      </c>
      <c r="L4" s="76">
        <f t="shared" si="0"/>
        <v>6638.2599999999993</v>
      </c>
      <c r="M4" s="76">
        <f t="shared" si="0"/>
        <v>2061.7800000000007</v>
      </c>
      <c r="N4" s="77">
        <f t="shared" si="0"/>
        <v>8700.0400000000009</v>
      </c>
      <c r="O4" s="15"/>
      <c r="P4" s="15"/>
    </row>
    <row r="5" spans="1:16" ht="14.25" customHeight="1">
      <c r="A5" s="110"/>
      <c r="B5" s="111" t="s">
        <v>17</v>
      </c>
      <c r="C5" s="78">
        <f>C7+C9+C11</f>
        <v>320511</v>
      </c>
      <c r="D5" s="78">
        <f t="shared" si="0"/>
        <v>186919</v>
      </c>
      <c r="E5" s="78">
        <f t="shared" si="0"/>
        <v>0</v>
      </c>
      <c r="F5" s="78">
        <f t="shared" si="0"/>
        <v>706</v>
      </c>
      <c r="G5" s="78">
        <f t="shared" si="0"/>
        <v>508136</v>
      </c>
      <c r="H5" s="78">
        <f t="shared" si="0"/>
        <v>576022</v>
      </c>
      <c r="I5" s="78">
        <f t="shared" si="0"/>
        <v>86489</v>
      </c>
      <c r="J5" s="78">
        <f t="shared" si="0"/>
        <v>277470</v>
      </c>
      <c r="K5" s="78">
        <f t="shared" si="0"/>
        <v>939981</v>
      </c>
      <c r="L5" s="78">
        <f t="shared" si="0"/>
        <v>1448117</v>
      </c>
      <c r="M5" s="78">
        <f t="shared" si="0"/>
        <v>299772</v>
      </c>
      <c r="N5" s="77">
        <f t="shared" si="0"/>
        <v>1747889</v>
      </c>
      <c r="O5" s="15"/>
      <c r="P5" s="6"/>
    </row>
    <row r="6" spans="1:16" ht="15" customHeight="1">
      <c r="A6" s="154" t="s">
        <v>18</v>
      </c>
      <c r="B6" s="111" t="s">
        <v>16</v>
      </c>
      <c r="C6" s="113">
        <f ca="1">'Latgale pārējie'!C6+'Latgale valsts'!C6</f>
        <v>798.12999999999988</v>
      </c>
      <c r="D6" s="113">
        <f ca="1">'Latgale pārējie'!D6+'Latgale valsts'!D6</f>
        <v>558.0200000000001</v>
      </c>
      <c r="E6" s="113">
        <f ca="1">'Latgale pārējie'!E6+'Latgale valsts'!E6</f>
        <v>0</v>
      </c>
      <c r="F6" s="113">
        <f ca="1">'Latgale pārējie'!F6+'Latgale valsts'!F6</f>
        <v>2.89</v>
      </c>
      <c r="G6" s="76">
        <f ca="1">SUM(C6:F6)</f>
        <v>1359.0400000000002</v>
      </c>
      <c r="H6" s="113">
        <f ca="1">'Latgale pārējie'!H6+'Latgale valsts'!H6</f>
        <v>2238.0899999999997</v>
      </c>
      <c r="I6" s="113">
        <f ca="1">'Latgale pārējie'!I6+'Latgale valsts'!I6</f>
        <v>360.63000000000011</v>
      </c>
      <c r="J6" s="113">
        <f ca="1">'Latgale pārējie'!J6+'Latgale valsts'!J6</f>
        <v>1049.3399999999997</v>
      </c>
      <c r="K6" s="76">
        <f ca="1">SUM(H6:J6)</f>
        <v>3648.0599999999995</v>
      </c>
      <c r="L6" s="76">
        <f ca="1">G6+K6</f>
        <v>5007.0999999999995</v>
      </c>
      <c r="M6" s="113">
        <f ca="1">'Latgale pārējie'!M6+'Latgale valsts'!M6</f>
        <v>1747.9400000000003</v>
      </c>
      <c r="N6" s="77">
        <f>SUM(L6:M6)</f>
        <v>6755.04</v>
      </c>
      <c r="O6" s="15"/>
      <c r="P6" s="6"/>
    </row>
    <row r="7" spans="1:16" ht="15" customHeight="1">
      <c r="A7" s="154"/>
      <c r="B7" s="111" t="s">
        <v>17</v>
      </c>
      <c r="C7" s="114">
        <f ca="1">'Latgale pārējie'!C7+'Latgale valsts'!C7</f>
        <v>225487</v>
      </c>
      <c r="D7" s="114">
        <f ca="1">'Latgale pārējie'!D7+'Latgale valsts'!D7</f>
        <v>150353</v>
      </c>
      <c r="E7" s="114">
        <f ca="1">'Latgale pārējie'!E7+'Latgale valsts'!E7</f>
        <v>0</v>
      </c>
      <c r="F7" s="114">
        <f ca="1">'Latgale pārējie'!F7+'Latgale valsts'!F7</f>
        <v>602</v>
      </c>
      <c r="G7" s="78">
        <f t="shared" ref="G7:G37" si="1">SUM(C7:F7)</f>
        <v>376442</v>
      </c>
      <c r="H7" s="114">
        <f ca="1">'Latgale pārējie'!H7+'Latgale valsts'!H7</f>
        <v>504621</v>
      </c>
      <c r="I7" s="114">
        <f ca="1">'Latgale pārējie'!I7+'Latgale valsts'!I7</f>
        <v>83449</v>
      </c>
      <c r="J7" s="114">
        <f ca="1">'Latgale pārējie'!J7+'Latgale valsts'!J7</f>
        <v>271978</v>
      </c>
      <c r="K7" s="78">
        <f t="shared" ref="K7:K37" si="2">SUM(H7:J7)</f>
        <v>860048</v>
      </c>
      <c r="L7" s="78">
        <f t="shared" ref="L7:L37" si="3">G7+K7</f>
        <v>1236490</v>
      </c>
      <c r="M7" s="114">
        <f ca="1">'Latgale pārējie'!M7+'Latgale valsts'!M7</f>
        <v>288851</v>
      </c>
      <c r="N7" s="77">
        <f t="shared" ref="N7:N37" si="4">SUM(L7:M7)</f>
        <v>1525341</v>
      </c>
      <c r="O7" s="15"/>
      <c r="P7" s="15"/>
    </row>
    <row r="8" spans="1:16" ht="25.5" customHeight="1">
      <c r="A8" s="154" t="s">
        <v>19</v>
      </c>
      <c r="B8" s="111" t="s">
        <v>16</v>
      </c>
      <c r="C8" s="113">
        <f ca="1">'Latgale pārējie'!C8+'Latgale valsts'!C8</f>
        <v>214.77999999999997</v>
      </c>
      <c r="D8" s="113">
        <f ca="1">'Latgale pārējie'!D8+'Latgale valsts'!D8</f>
        <v>110.18</v>
      </c>
      <c r="E8" s="113">
        <f ca="1">'Latgale pārējie'!E8+'Latgale valsts'!E8</f>
        <v>0</v>
      </c>
      <c r="F8" s="113">
        <f ca="1">'Latgale pārējie'!F8+'Latgale valsts'!F8</f>
        <v>1.63</v>
      </c>
      <c r="G8" s="76">
        <f t="shared" si="1"/>
        <v>326.58999999999997</v>
      </c>
      <c r="H8" s="113">
        <f ca="1">'Latgale pārējie'!H8+'Latgale valsts'!H8</f>
        <v>269.88</v>
      </c>
      <c r="I8" s="113">
        <f ca="1">'Latgale pārējie'!I8+'Latgale valsts'!I8</f>
        <v>57.090000000000011</v>
      </c>
      <c r="J8" s="113">
        <f ca="1">'Latgale pārējie'!J8+'Latgale valsts'!J8</f>
        <v>167.31000000000003</v>
      </c>
      <c r="K8" s="76">
        <f t="shared" si="2"/>
        <v>494.28000000000009</v>
      </c>
      <c r="L8" s="76">
        <f t="shared" si="3"/>
        <v>820.87000000000012</v>
      </c>
      <c r="M8" s="113">
        <f ca="1">'Latgale pārējie'!M8+'Latgale valsts'!M8</f>
        <v>313.84000000000015</v>
      </c>
      <c r="N8" s="77">
        <f t="shared" si="4"/>
        <v>1134.7100000000003</v>
      </c>
      <c r="O8" s="15"/>
      <c r="P8" s="15"/>
    </row>
    <row r="9" spans="1:16" ht="15.75">
      <c r="A9" s="154"/>
      <c r="B9" s="111" t="s">
        <v>17</v>
      </c>
      <c r="C9" s="114">
        <f ca="1">'Latgale pārējie'!C9+'Latgale valsts'!C9</f>
        <v>7358</v>
      </c>
      <c r="D9" s="114">
        <f ca="1">'Latgale pārējie'!D9+'Latgale valsts'!D9</f>
        <v>2758</v>
      </c>
      <c r="E9" s="114">
        <f ca="1">'Latgale pārējie'!E9+'Latgale valsts'!E9</f>
        <v>0</v>
      </c>
      <c r="F9" s="114">
        <f ca="1">'Latgale pārējie'!F9+'Latgale valsts'!F9</f>
        <v>104</v>
      </c>
      <c r="G9" s="78">
        <f t="shared" si="1"/>
        <v>10220</v>
      </c>
      <c r="H9" s="114">
        <f ca="1">'Latgale pārējie'!H9+'Latgale valsts'!H9</f>
        <v>7955</v>
      </c>
      <c r="I9" s="114">
        <f ca="1">'Latgale pārējie'!I9+'Latgale valsts'!I9</f>
        <v>3040</v>
      </c>
      <c r="J9" s="114">
        <f ca="1">'Latgale pārējie'!J9+'Latgale valsts'!J9</f>
        <v>5492</v>
      </c>
      <c r="K9" s="78">
        <f t="shared" si="2"/>
        <v>16487</v>
      </c>
      <c r="L9" s="78">
        <f t="shared" si="3"/>
        <v>26707</v>
      </c>
      <c r="M9" s="114">
        <f ca="1">'Latgale pārējie'!M9+'Latgale valsts'!M9</f>
        <v>10921</v>
      </c>
      <c r="N9" s="77">
        <f t="shared" si="4"/>
        <v>37628</v>
      </c>
      <c r="O9" s="15"/>
      <c r="P9" s="15"/>
    </row>
    <row r="10" spans="1:16" ht="14.25" customHeight="1">
      <c r="A10" s="154" t="s">
        <v>20</v>
      </c>
      <c r="B10" s="111" t="s">
        <v>16</v>
      </c>
      <c r="C10" s="113">
        <f ca="1">'Latgale pārējie'!C10+'Latgale valsts'!C10</f>
        <v>371.59000000000009</v>
      </c>
      <c r="D10" s="113">
        <f ca="1">'Latgale pārējie'!D10+'Latgale valsts'!D10</f>
        <v>131.41000000000003</v>
      </c>
      <c r="E10" s="113">
        <f ca="1">'Latgale pārējie'!E10+'Latgale valsts'!E10</f>
        <v>0</v>
      </c>
      <c r="F10" s="113">
        <f ca="1">'Latgale pārējie'!F10+'Latgale valsts'!F10</f>
        <v>0</v>
      </c>
      <c r="G10" s="76">
        <f t="shared" si="1"/>
        <v>503.00000000000011</v>
      </c>
      <c r="H10" s="113">
        <f ca="1">'Latgale pārējie'!H10+'Latgale valsts'!H10</f>
        <v>307.29000000000002</v>
      </c>
      <c r="I10" s="113">
        <f ca="1">'Latgale pārējie'!I10+'Latgale valsts'!I10</f>
        <v>0</v>
      </c>
      <c r="J10" s="113">
        <f ca="1">'Latgale pārējie'!J10+'Latgale valsts'!J10</f>
        <v>0</v>
      </c>
      <c r="K10" s="76">
        <f t="shared" si="2"/>
        <v>307.29000000000002</v>
      </c>
      <c r="L10" s="76">
        <f t="shared" si="3"/>
        <v>810.29000000000019</v>
      </c>
      <c r="M10" s="113">
        <f ca="1">'Latgale pārējie'!M10+'Latgale valsts'!M10</f>
        <v>0</v>
      </c>
      <c r="N10" s="77">
        <f t="shared" si="4"/>
        <v>810.29000000000019</v>
      </c>
      <c r="O10" s="15"/>
      <c r="P10" s="15"/>
    </row>
    <row r="11" spans="1:16" ht="14.25" customHeight="1">
      <c r="A11" s="154"/>
      <c r="B11" s="111" t="s">
        <v>17</v>
      </c>
      <c r="C11" s="114">
        <f ca="1">'Latgale pārējie'!C11+'Latgale valsts'!C11</f>
        <v>87666</v>
      </c>
      <c r="D11" s="114">
        <f ca="1">'Latgale pārējie'!D11+'Latgale valsts'!D11</f>
        <v>33808</v>
      </c>
      <c r="E11" s="114">
        <f ca="1">'Latgale pārējie'!E11+'Latgale valsts'!E11</f>
        <v>0</v>
      </c>
      <c r="F11" s="114">
        <f ca="1">'Latgale pārējie'!F11+'Latgale valsts'!F11</f>
        <v>0</v>
      </c>
      <c r="G11" s="78">
        <f t="shared" si="1"/>
        <v>121474</v>
      </c>
      <c r="H11" s="114">
        <f ca="1">'Latgale pārējie'!H11+'Latgale valsts'!H11</f>
        <v>63446</v>
      </c>
      <c r="I11" s="114">
        <f ca="1">'Latgale pārējie'!I11+'Latgale valsts'!I11</f>
        <v>0</v>
      </c>
      <c r="J11" s="114">
        <f ca="1">'Latgale pārējie'!J11+'Latgale valsts'!J11</f>
        <v>0</v>
      </c>
      <c r="K11" s="78">
        <f t="shared" si="2"/>
        <v>63446</v>
      </c>
      <c r="L11" s="78">
        <f t="shared" si="3"/>
        <v>184920</v>
      </c>
      <c r="M11" s="114">
        <f ca="1">'Latgale pārējie'!M11+'Latgale valsts'!M11</f>
        <v>0</v>
      </c>
      <c r="N11" s="77">
        <f t="shared" si="4"/>
        <v>184920</v>
      </c>
      <c r="O11" s="15"/>
      <c r="P11" s="15"/>
    </row>
    <row r="12" spans="1:16" ht="14.25" customHeight="1">
      <c r="A12" s="109" t="s">
        <v>21</v>
      </c>
      <c r="B12" s="111" t="s">
        <v>16</v>
      </c>
      <c r="C12" s="113">
        <f ca="1">'Latgale pārējie'!C12+'Latgale valsts'!C12</f>
        <v>1310.19</v>
      </c>
      <c r="D12" s="113">
        <f ca="1">'Latgale pārējie'!D12+'Latgale valsts'!D12</f>
        <v>863.83000000000015</v>
      </c>
      <c r="E12" s="113">
        <f ca="1">'Latgale pārējie'!E12+'Latgale valsts'!E12</f>
        <v>0.83</v>
      </c>
      <c r="F12" s="113">
        <f ca="1">'Latgale pārējie'!F12+'Latgale valsts'!F12</f>
        <v>7.53</v>
      </c>
      <c r="G12" s="76">
        <f t="shared" si="1"/>
        <v>2182.3800000000006</v>
      </c>
      <c r="H12" s="113">
        <f ca="1">'Latgale pārējie'!H12+'Latgale valsts'!H12</f>
        <v>2196.5600000000004</v>
      </c>
      <c r="I12" s="113">
        <f ca="1">'Latgale pārējie'!I12+'Latgale valsts'!I12</f>
        <v>308.38</v>
      </c>
      <c r="J12" s="113">
        <f ca="1">'Latgale pārējie'!J12+'Latgale valsts'!J12</f>
        <v>237.13</v>
      </c>
      <c r="K12" s="76">
        <f t="shared" si="2"/>
        <v>2742.0700000000006</v>
      </c>
      <c r="L12" s="76">
        <f t="shared" si="3"/>
        <v>4924.4500000000007</v>
      </c>
      <c r="M12" s="113">
        <f ca="1">'Latgale pārējie'!M12+'Latgale valsts'!M12</f>
        <v>197.28999999999991</v>
      </c>
      <c r="N12" s="77">
        <f>SUM(L12:M12)</f>
        <v>5121.7400000000007</v>
      </c>
      <c r="O12" s="15"/>
      <c r="P12" s="15"/>
    </row>
    <row r="13" spans="1:16" ht="14.25" customHeight="1">
      <c r="A13" s="5" t="s">
        <v>37</v>
      </c>
      <c r="B13" s="111" t="s">
        <v>17</v>
      </c>
      <c r="C13" s="113">
        <f ca="1">'Latgale pārējie'!C13+'Latgale valsts'!C13</f>
        <v>43934</v>
      </c>
      <c r="D13" s="113">
        <f ca="1">'Latgale pārējie'!D13+'Latgale valsts'!D13</f>
        <v>39832</v>
      </c>
      <c r="E13" s="113">
        <f ca="1">'Latgale pārējie'!E13+'Latgale valsts'!E13</f>
        <v>13</v>
      </c>
      <c r="F13" s="113">
        <f ca="1">'Latgale pārējie'!F13+'Latgale valsts'!F13</f>
        <v>110</v>
      </c>
      <c r="G13" s="76">
        <f t="shared" si="1"/>
        <v>83889</v>
      </c>
      <c r="H13" s="113">
        <f ca="1">'Latgale pārējie'!H13+'Latgale valsts'!H13</f>
        <v>64811</v>
      </c>
      <c r="I13" s="113">
        <f ca="1">'Latgale pārējie'!I13+'Latgale valsts'!I13</f>
        <v>10405</v>
      </c>
      <c r="J13" s="113">
        <f ca="1">'Latgale pārējie'!J13+'Latgale valsts'!J13</f>
        <v>7192</v>
      </c>
      <c r="K13" s="76">
        <f t="shared" si="2"/>
        <v>82408</v>
      </c>
      <c r="L13" s="76">
        <f t="shared" si="3"/>
        <v>166297</v>
      </c>
      <c r="M13" s="113">
        <f ca="1">'Latgale pārējie'!M13+'Latgale valsts'!M13</f>
        <v>3612</v>
      </c>
      <c r="N13" s="77">
        <f t="shared" si="4"/>
        <v>169909</v>
      </c>
      <c r="O13" s="15"/>
      <c r="P13" s="15"/>
    </row>
    <row r="14" spans="1:16" ht="14.25" customHeight="1">
      <c r="A14" s="153" t="s">
        <v>23</v>
      </c>
      <c r="B14" s="111" t="s">
        <v>16</v>
      </c>
      <c r="C14" s="113">
        <f ca="1">'Latgale pārējie'!C14+'Latgale valsts'!C14</f>
        <v>32.04</v>
      </c>
      <c r="D14" s="113">
        <f ca="1">'Latgale pārējie'!D14+'Latgale valsts'!D14</f>
        <v>55.43</v>
      </c>
      <c r="E14" s="113">
        <f ca="1">'Latgale pārējie'!E14+'Latgale valsts'!E14</f>
        <v>0</v>
      </c>
      <c r="F14" s="113">
        <f ca="1">'Latgale pārējie'!F14+'Latgale valsts'!F14</f>
        <v>1.63</v>
      </c>
      <c r="G14" s="76">
        <f t="shared" si="1"/>
        <v>89.1</v>
      </c>
      <c r="H14" s="113">
        <f ca="1">'Latgale pārējie'!H14+'Latgale valsts'!H14</f>
        <v>100.46</v>
      </c>
      <c r="I14" s="113">
        <f ca="1">'Latgale pārējie'!I14+'Latgale valsts'!I14</f>
        <v>6.09</v>
      </c>
      <c r="J14" s="113">
        <f ca="1">'Latgale pārējie'!J14+'Latgale valsts'!J14</f>
        <v>25.25</v>
      </c>
      <c r="K14" s="76">
        <f t="shared" si="2"/>
        <v>131.80000000000001</v>
      </c>
      <c r="L14" s="76">
        <f t="shared" si="3"/>
        <v>220.9</v>
      </c>
      <c r="M14" s="113">
        <f ca="1">'Latgale pārējie'!M14+'Latgale valsts'!M14</f>
        <v>1.95</v>
      </c>
      <c r="N14" s="77">
        <f t="shared" si="4"/>
        <v>222.85</v>
      </c>
      <c r="O14" s="15"/>
      <c r="P14" s="15"/>
    </row>
    <row r="15" spans="1:16" ht="14.25" customHeight="1">
      <c r="A15" s="153"/>
      <c r="B15" s="111" t="s">
        <v>17</v>
      </c>
      <c r="C15" s="113">
        <f ca="1">'Latgale pārējie'!C15+'Latgale valsts'!C15</f>
        <v>4580</v>
      </c>
      <c r="D15" s="113">
        <f ca="1">'Latgale pārējie'!D15+'Latgale valsts'!D15</f>
        <v>10181</v>
      </c>
      <c r="E15" s="113">
        <f ca="1">'Latgale pārējie'!E15+'Latgale valsts'!E15</f>
        <v>0</v>
      </c>
      <c r="F15" s="113">
        <f ca="1">'Latgale pārējie'!F15+'Latgale valsts'!F15</f>
        <v>156</v>
      </c>
      <c r="G15" s="76">
        <f t="shared" si="1"/>
        <v>14917</v>
      </c>
      <c r="H15" s="113">
        <f ca="1">'Latgale pārējie'!H15+'Latgale valsts'!H15</f>
        <v>10255</v>
      </c>
      <c r="I15" s="113">
        <f ca="1">'Latgale pārējie'!I15+'Latgale valsts'!I15</f>
        <v>464</v>
      </c>
      <c r="J15" s="113">
        <f ca="1">'Latgale pārējie'!J15+'Latgale valsts'!J15</f>
        <v>3425</v>
      </c>
      <c r="K15" s="76">
        <f t="shared" si="2"/>
        <v>14144</v>
      </c>
      <c r="L15" s="76">
        <f t="shared" si="3"/>
        <v>29061</v>
      </c>
      <c r="M15" s="113">
        <f ca="1">'Latgale pārējie'!M15+'Latgale valsts'!M15</f>
        <v>190</v>
      </c>
      <c r="N15" s="77">
        <f t="shared" si="4"/>
        <v>29251</v>
      </c>
      <c r="O15" s="15"/>
      <c r="P15" s="15"/>
    </row>
    <row r="16" spans="1:16" ht="14.25" customHeight="1">
      <c r="A16" s="153" t="s">
        <v>24</v>
      </c>
      <c r="B16" s="111" t="s">
        <v>16</v>
      </c>
      <c r="C16" s="113">
        <f ca="1">'Latgale pārējie'!C16+'Latgale valsts'!C16</f>
        <v>1990.5100000000004</v>
      </c>
      <c r="D16" s="113">
        <f ca="1">'Latgale pārējie'!D16+'Latgale valsts'!D16</f>
        <v>1011.0300000000002</v>
      </c>
      <c r="E16" s="113">
        <f ca="1">'Latgale pārējie'!E16+'Latgale valsts'!E16</f>
        <v>11.42</v>
      </c>
      <c r="F16" s="113">
        <f ca="1">'Latgale pārējie'!F16+'Latgale valsts'!F16</f>
        <v>34.35</v>
      </c>
      <c r="G16" s="76">
        <f t="shared" si="1"/>
        <v>3047.3100000000009</v>
      </c>
      <c r="H16" s="113">
        <f ca="1">'Latgale pārējie'!H16+'Latgale valsts'!H16</f>
        <v>865.99</v>
      </c>
      <c r="I16" s="113">
        <f ca="1">'Latgale pārējie'!I16+'Latgale valsts'!I16</f>
        <v>118.02000000000001</v>
      </c>
      <c r="J16" s="113">
        <f ca="1">'Latgale pārējie'!J16+'Latgale valsts'!J16</f>
        <v>160.05000000000001</v>
      </c>
      <c r="K16" s="76">
        <f t="shared" si="2"/>
        <v>1144.06</v>
      </c>
      <c r="L16" s="76">
        <f t="shared" si="3"/>
        <v>4191.3700000000008</v>
      </c>
      <c r="M16" s="113">
        <f ca="1">'Latgale pārējie'!M16+'Latgale valsts'!M16</f>
        <v>122.43999999999998</v>
      </c>
      <c r="N16" s="77">
        <f t="shared" si="4"/>
        <v>4313.8100000000004</v>
      </c>
      <c r="O16" s="15"/>
      <c r="P16" s="15"/>
    </row>
    <row r="17" spans="1:16" ht="14.25" customHeight="1">
      <c r="A17" s="153"/>
      <c r="B17" s="111" t="s">
        <v>17</v>
      </c>
      <c r="C17" s="113">
        <f ca="1">'Latgale pārējie'!C17+'Latgale valsts'!C17</f>
        <v>20520</v>
      </c>
      <c r="D17" s="113">
        <f ca="1">'Latgale pārējie'!D17+'Latgale valsts'!D17</f>
        <v>14880</v>
      </c>
      <c r="E17" s="113">
        <f ca="1">'Latgale pārējie'!E17+'Latgale valsts'!E17</f>
        <v>43</v>
      </c>
      <c r="F17" s="113">
        <f ca="1">'Latgale pārējie'!F17+'Latgale valsts'!F17</f>
        <v>449</v>
      </c>
      <c r="G17" s="76">
        <f t="shared" si="1"/>
        <v>35892</v>
      </c>
      <c r="H17" s="113">
        <f ca="1">'Latgale pārējie'!H17+'Latgale valsts'!H17</f>
        <v>10082</v>
      </c>
      <c r="I17" s="113">
        <f ca="1">'Latgale pārējie'!I17+'Latgale valsts'!I17</f>
        <v>962</v>
      </c>
      <c r="J17" s="113">
        <f ca="1">'Latgale pārējie'!J17+'Latgale valsts'!J17</f>
        <v>3316</v>
      </c>
      <c r="K17" s="76">
        <f t="shared" si="2"/>
        <v>14360</v>
      </c>
      <c r="L17" s="76">
        <f t="shared" si="3"/>
        <v>50252</v>
      </c>
      <c r="M17" s="113">
        <f ca="1">'Latgale pārējie'!M17+'Latgale valsts'!M17</f>
        <v>1132</v>
      </c>
      <c r="N17" s="77">
        <f t="shared" si="4"/>
        <v>51384</v>
      </c>
      <c r="O17" s="15"/>
      <c r="P17" s="15"/>
    </row>
    <row r="18" spans="1:16" ht="14.25" customHeight="1">
      <c r="A18" s="155" t="s">
        <v>25</v>
      </c>
      <c r="B18" s="111" t="s">
        <v>16</v>
      </c>
      <c r="C18" s="113">
        <f ca="1">'Latgale pārējie'!C18+'Latgale valsts'!C18</f>
        <v>7.4399999999999995</v>
      </c>
      <c r="D18" s="113">
        <f ca="1">'Latgale pārējie'!D18+'Latgale valsts'!D18</f>
        <v>6.15</v>
      </c>
      <c r="E18" s="113">
        <f ca="1">'Latgale pārējie'!E18+'Latgale valsts'!E18</f>
        <v>0</v>
      </c>
      <c r="F18" s="113">
        <f ca="1">'Latgale pārējie'!F18+'Latgale valsts'!F18</f>
        <v>0</v>
      </c>
      <c r="G18" s="76">
        <f t="shared" si="1"/>
        <v>13.59</v>
      </c>
      <c r="H18" s="113">
        <f ca="1">'Latgale pārējie'!H18+'Latgale valsts'!H18</f>
        <v>3.17</v>
      </c>
      <c r="I18" s="113">
        <f ca="1">'Latgale pārējie'!I18+'Latgale valsts'!I18</f>
        <v>0.67</v>
      </c>
      <c r="J18" s="113">
        <f ca="1">'Latgale pārējie'!J18+'Latgale valsts'!J18</f>
        <v>0</v>
      </c>
      <c r="K18" s="76">
        <f t="shared" si="2"/>
        <v>3.84</v>
      </c>
      <c r="L18" s="76">
        <f t="shared" si="3"/>
        <v>17.43</v>
      </c>
      <c r="M18" s="113">
        <f ca="1">'Latgale pārējie'!M18+'Latgale valsts'!M18</f>
        <v>0</v>
      </c>
      <c r="N18" s="77">
        <f t="shared" si="4"/>
        <v>17.43</v>
      </c>
      <c r="O18" s="15"/>
      <c r="P18" s="15"/>
    </row>
    <row r="19" spans="1:16" ht="14.25" customHeight="1">
      <c r="A19" s="155"/>
      <c r="B19" s="111" t="s">
        <v>17</v>
      </c>
      <c r="C19" s="113">
        <f ca="1">'Latgale pārējie'!C19+'Latgale valsts'!C19</f>
        <v>1356</v>
      </c>
      <c r="D19" s="113">
        <f ca="1">'Latgale pārējie'!D19+'Latgale valsts'!D19</f>
        <v>1149</v>
      </c>
      <c r="E19" s="113">
        <f ca="1">'Latgale pārējie'!E19+'Latgale valsts'!E19</f>
        <v>0</v>
      </c>
      <c r="F19" s="113">
        <f ca="1">'Latgale pārējie'!F19+'Latgale valsts'!F19</f>
        <v>0</v>
      </c>
      <c r="G19" s="76">
        <f t="shared" si="1"/>
        <v>2505</v>
      </c>
      <c r="H19" s="113">
        <f ca="1">'Latgale pārējie'!H19+'Latgale valsts'!H19</f>
        <v>702</v>
      </c>
      <c r="I19" s="113">
        <f ca="1">'Latgale pārējie'!I19+'Latgale valsts'!I19</f>
        <v>42</v>
      </c>
      <c r="J19" s="113">
        <f ca="1">'Latgale pārējie'!J19+'Latgale valsts'!J19</f>
        <v>0</v>
      </c>
      <c r="K19" s="76">
        <f t="shared" si="2"/>
        <v>744</v>
      </c>
      <c r="L19" s="76">
        <f t="shared" si="3"/>
        <v>3249</v>
      </c>
      <c r="M19" s="113">
        <f ca="1">'Latgale pārējie'!M19+'Latgale valsts'!M19</f>
        <v>0</v>
      </c>
      <c r="N19" s="77">
        <f t="shared" si="4"/>
        <v>3249</v>
      </c>
      <c r="O19" s="15"/>
      <c r="P19" s="15"/>
    </row>
    <row r="20" spans="1:16" ht="14.25" customHeight="1">
      <c r="A20" s="155" t="s">
        <v>26</v>
      </c>
      <c r="B20" s="111" t="s">
        <v>16</v>
      </c>
      <c r="C20" s="113">
        <f ca="1">'Latgale pārējie'!C20+'Latgale valsts'!C20</f>
        <v>0</v>
      </c>
      <c r="D20" s="113">
        <f ca="1">'Latgale pārējie'!D20+'Latgale valsts'!D20</f>
        <v>0</v>
      </c>
      <c r="E20" s="113">
        <f ca="1">'Latgale pārējie'!E20+'Latgale valsts'!E20</f>
        <v>0</v>
      </c>
      <c r="F20" s="113">
        <f ca="1">'Latgale pārējie'!F20+'Latgale valsts'!F20</f>
        <v>0</v>
      </c>
      <c r="G20" s="76">
        <f t="shared" si="1"/>
        <v>0</v>
      </c>
      <c r="H20" s="113">
        <f ca="1">'Latgale pārējie'!H20+'Latgale valsts'!H20</f>
        <v>0</v>
      </c>
      <c r="I20" s="113">
        <f ca="1">'Latgale pārējie'!I20+'Latgale valsts'!I20</f>
        <v>0</v>
      </c>
      <c r="J20" s="113">
        <f ca="1">'Latgale pārējie'!J20+'Latgale valsts'!J20</f>
        <v>0</v>
      </c>
      <c r="K20" s="76">
        <f t="shared" si="2"/>
        <v>0</v>
      </c>
      <c r="L20" s="76">
        <f t="shared" si="3"/>
        <v>0</v>
      </c>
      <c r="M20" s="113">
        <f ca="1">'Latgale pārējie'!M20+'Latgale valsts'!M20</f>
        <v>0</v>
      </c>
      <c r="N20" s="77">
        <f t="shared" si="4"/>
        <v>0</v>
      </c>
      <c r="O20" s="15"/>
      <c r="P20" s="15"/>
    </row>
    <row r="21" spans="1:16" ht="14.25" customHeight="1">
      <c r="A21" s="155"/>
      <c r="B21" s="111" t="s">
        <v>17</v>
      </c>
      <c r="C21" s="113">
        <f ca="1">'Latgale pārējie'!C21+'Latgale valsts'!C21</f>
        <v>0</v>
      </c>
      <c r="D21" s="113">
        <f ca="1">'Latgale pārējie'!D21+'Latgale valsts'!D21</f>
        <v>0</v>
      </c>
      <c r="E21" s="113">
        <f ca="1">'Latgale pārējie'!E21+'Latgale valsts'!E21</f>
        <v>0</v>
      </c>
      <c r="F21" s="113">
        <f ca="1">'Latgale pārējie'!F21+'Latgale valsts'!F21</f>
        <v>0</v>
      </c>
      <c r="G21" s="76">
        <f t="shared" si="1"/>
        <v>0</v>
      </c>
      <c r="H21" s="113">
        <f ca="1">'Latgale pārējie'!H21+'Latgale valsts'!H21</f>
        <v>0</v>
      </c>
      <c r="I21" s="113">
        <f ca="1">'Latgale pārējie'!I21+'Latgale valsts'!I21</f>
        <v>0</v>
      </c>
      <c r="J21" s="113">
        <f ca="1">'Latgale pārējie'!J21+'Latgale valsts'!J21</f>
        <v>0</v>
      </c>
      <c r="K21" s="76">
        <f t="shared" si="2"/>
        <v>0</v>
      </c>
      <c r="L21" s="76">
        <f t="shared" si="3"/>
        <v>0</v>
      </c>
      <c r="M21" s="113">
        <f ca="1">'Latgale pārējie'!M21+'Latgale valsts'!M21</f>
        <v>0</v>
      </c>
      <c r="N21" s="77">
        <f t="shared" si="4"/>
        <v>0</v>
      </c>
      <c r="O21" s="15"/>
      <c r="P21" s="15"/>
    </row>
    <row r="22" spans="1:16" ht="14.25" customHeight="1">
      <c r="A22" s="109" t="s">
        <v>27</v>
      </c>
      <c r="B22" s="111" t="s">
        <v>16</v>
      </c>
      <c r="C22" s="113">
        <f ca="1">'Latgale pārējie'!C22+'Latgale valsts'!C22</f>
        <v>5.37</v>
      </c>
      <c r="D22" s="113">
        <f ca="1">'Latgale pārējie'!D22+'Latgale valsts'!D22</f>
        <v>12.379999999999999</v>
      </c>
      <c r="E22" s="113">
        <f ca="1">'Latgale pārējie'!E22+'Latgale valsts'!E22</f>
        <v>0</v>
      </c>
      <c r="F22" s="113">
        <f ca="1">'Latgale pārējie'!F22+'Latgale valsts'!F22</f>
        <v>0</v>
      </c>
      <c r="G22" s="76">
        <f t="shared" si="1"/>
        <v>17.75</v>
      </c>
      <c r="H22" s="113">
        <f ca="1">'Latgale pārējie'!H22+'Latgale valsts'!H22</f>
        <v>41.349999999999994</v>
      </c>
      <c r="I22" s="113">
        <f ca="1">'Latgale pārējie'!I22+'Latgale valsts'!I22</f>
        <v>0.47</v>
      </c>
      <c r="J22" s="113">
        <f ca="1">'Latgale pārējie'!J22+'Latgale valsts'!J22</f>
        <v>2.46</v>
      </c>
      <c r="K22" s="76">
        <f t="shared" si="2"/>
        <v>44.279999999999994</v>
      </c>
      <c r="L22" s="76">
        <f t="shared" si="3"/>
        <v>62.029999999999994</v>
      </c>
      <c r="M22" s="113">
        <f ca="1">'Latgale pārējie'!M22+'Latgale valsts'!M22</f>
        <v>0</v>
      </c>
      <c r="N22" s="77">
        <f t="shared" si="4"/>
        <v>62.029999999999994</v>
      </c>
      <c r="O22" s="15"/>
      <c r="P22" s="15"/>
    </row>
    <row r="23" spans="1:16" ht="14.25" customHeight="1">
      <c r="A23" s="110"/>
      <c r="B23" s="111" t="s">
        <v>17</v>
      </c>
      <c r="C23" s="113">
        <f ca="1">'Latgale pārējie'!C23+'Latgale valsts'!C23</f>
        <v>964</v>
      </c>
      <c r="D23" s="113">
        <f ca="1">'Latgale pārējie'!D23+'Latgale valsts'!D23</f>
        <v>1292</v>
      </c>
      <c r="E23" s="113">
        <f ca="1">'Latgale pārējie'!E23+'Latgale valsts'!E23</f>
        <v>0</v>
      </c>
      <c r="F23" s="113">
        <f ca="1">'Latgale pārējie'!F23+'Latgale valsts'!F23</f>
        <v>0</v>
      </c>
      <c r="G23" s="76">
        <f t="shared" si="1"/>
        <v>2256</v>
      </c>
      <c r="H23" s="113">
        <f ca="1">'Latgale pārējie'!H23+'Latgale valsts'!H23</f>
        <v>4188</v>
      </c>
      <c r="I23" s="113">
        <f ca="1">'Latgale pārējie'!I23+'Latgale valsts'!I23</f>
        <v>8</v>
      </c>
      <c r="J23" s="113">
        <f ca="1">'Latgale pārējie'!J23+'Latgale valsts'!J23</f>
        <v>578</v>
      </c>
      <c r="K23" s="76">
        <f t="shared" si="2"/>
        <v>4774</v>
      </c>
      <c r="L23" s="76">
        <f t="shared" si="3"/>
        <v>7030</v>
      </c>
      <c r="M23" s="113">
        <f ca="1">'Latgale pārējie'!M23+'Latgale valsts'!M23</f>
        <v>0</v>
      </c>
      <c r="N23" s="77">
        <f t="shared" si="4"/>
        <v>7030</v>
      </c>
      <c r="O23" s="15"/>
      <c r="P23" s="15"/>
    </row>
    <row r="24" spans="1:16" ht="14.25" customHeight="1">
      <c r="A24" s="153" t="s">
        <v>28</v>
      </c>
      <c r="B24" s="111" t="s">
        <v>16</v>
      </c>
      <c r="C24" s="113">
        <f ca="1">'Latgale pārējie'!C24+'Latgale valsts'!C24</f>
        <v>154.58000000000001</v>
      </c>
      <c r="D24" s="113">
        <f ca="1">'Latgale pārējie'!D24+'Latgale valsts'!D24</f>
        <v>47.59</v>
      </c>
      <c r="E24" s="113">
        <f ca="1">'Latgale pārējie'!E24+'Latgale valsts'!E24</f>
        <v>0</v>
      </c>
      <c r="F24" s="113">
        <f ca="1">'Latgale pārējie'!F24+'Latgale valsts'!F24</f>
        <v>3.17</v>
      </c>
      <c r="G24" s="76">
        <f t="shared" si="1"/>
        <v>205.34</v>
      </c>
      <c r="H24" s="113">
        <f ca="1">'Latgale pārējie'!H24+'Latgale valsts'!H24</f>
        <v>49.900000000000006</v>
      </c>
      <c r="I24" s="113">
        <f ca="1">'Latgale pārējie'!I24+'Latgale valsts'!I24</f>
        <v>9.740000000000002</v>
      </c>
      <c r="J24" s="113">
        <f ca="1">'Latgale pārējie'!J24+'Latgale valsts'!J24</f>
        <v>6.1999999999999993</v>
      </c>
      <c r="K24" s="76">
        <f t="shared" si="2"/>
        <v>65.84</v>
      </c>
      <c r="L24" s="76">
        <f t="shared" si="3"/>
        <v>271.18</v>
      </c>
      <c r="M24" s="113">
        <f ca="1">'Latgale pārējie'!M24+'Latgale valsts'!M24</f>
        <v>1.42</v>
      </c>
      <c r="N24" s="77">
        <f t="shared" si="4"/>
        <v>272.60000000000002</v>
      </c>
      <c r="O24" s="15"/>
      <c r="P24" s="15"/>
    </row>
    <row r="25" spans="1:16" ht="14.25" customHeight="1">
      <c r="A25" s="153"/>
      <c r="B25" s="111" t="s">
        <v>17</v>
      </c>
      <c r="C25" s="113">
        <f ca="1">'Latgale pārējie'!C25+'Latgale valsts'!C25</f>
        <v>6240</v>
      </c>
      <c r="D25" s="113">
        <f ca="1">'Latgale pārējie'!D25+'Latgale valsts'!D25</f>
        <v>2265</v>
      </c>
      <c r="E25" s="113">
        <f ca="1">'Latgale pārējie'!E25+'Latgale valsts'!E25</f>
        <v>0</v>
      </c>
      <c r="F25" s="113">
        <f ca="1">'Latgale pārējie'!F25+'Latgale valsts'!F25</f>
        <v>11</v>
      </c>
      <c r="G25" s="76">
        <f t="shared" si="1"/>
        <v>8516</v>
      </c>
      <c r="H25" s="113">
        <f ca="1">'Latgale pārējie'!H25+'Latgale valsts'!H25</f>
        <v>3075</v>
      </c>
      <c r="I25" s="113">
        <f ca="1">'Latgale pārējie'!I25+'Latgale valsts'!I25</f>
        <v>93</v>
      </c>
      <c r="J25" s="113">
        <f ca="1">'Latgale pārējie'!J25+'Latgale valsts'!J25</f>
        <v>288</v>
      </c>
      <c r="K25" s="76">
        <f t="shared" si="2"/>
        <v>3456</v>
      </c>
      <c r="L25" s="76">
        <f t="shared" si="3"/>
        <v>11972</v>
      </c>
      <c r="M25" s="113">
        <f ca="1">'Latgale pārējie'!M25+'Latgale valsts'!M25</f>
        <v>20</v>
      </c>
      <c r="N25" s="77">
        <f t="shared" si="4"/>
        <v>11992</v>
      </c>
      <c r="O25" s="15"/>
      <c r="P25" s="15"/>
    </row>
    <row r="26" spans="1:16" ht="14.25" customHeight="1">
      <c r="A26" s="153" t="s">
        <v>29</v>
      </c>
      <c r="B26" s="111" t="s">
        <v>16</v>
      </c>
      <c r="C26" s="113">
        <f ca="1">'Latgale pārējie'!C26+'Latgale valsts'!C26</f>
        <v>0</v>
      </c>
      <c r="D26" s="113">
        <f ca="1">'Latgale pārējie'!D26+'Latgale valsts'!D26</f>
        <v>0</v>
      </c>
      <c r="E26" s="113">
        <f ca="1">'Latgale pārējie'!E26+'Latgale valsts'!E26</f>
        <v>0</v>
      </c>
      <c r="F26" s="113">
        <f ca="1">'Latgale pārējie'!F26+'Latgale valsts'!F26</f>
        <v>0</v>
      </c>
      <c r="G26" s="76">
        <f t="shared" si="1"/>
        <v>0</v>
      </c>
      <c r="H26" s="113">
        <f ca="1">'Latgale pārējie'!H26+'Latgale valsts'!H26</f>
        <v>0</v>
      </c>
      <c r="I26" s="113">
        <f ca="1">'Latgale pārējie'!I26+'Latgale valsts'!I26</f>
        <v>0</v>
      </c>
      <c r="J26" s="113">
        <f ca="1">'Latgale pārējie'!J26+'Latgale valsts'!J26</f>
        <v>0</v>
      </c>
      <c r="K26" s="76">
        <f t="shared" si="2"/>
        <v>0</v>
      </c>
      <c r="L26" s="76">
        <f t="shared" si="3"/>
        <v>0</v>
      </c>
      <c r="M26" s="113">
        <f ca="1">'Latgale pārējie'!M26+'Latgale valsts'!M26</f>
        <v>0</v>
      </c>
      <c r="N26" s="77">
        <f t="shared" si="4"/>
        <v>0</v>
      </c>
      <c r="O26" s="15"/>
      <c r="P26" s="15"/>
    </row>
    <row r="27" spans="1:16" ht="14.25" customHeight="1">
      <c r="A27" s="153"/>
      <c r="B27" s="111" t="s">
        <v>17</v>
      </c>
      <c r="C27" s="113">
        <f ca="1">'Latgale pārējie'!C27+'Latgale valsts'!C27</f>
        <v>0</v>
      </c>
      <c r="D27" s="113">
        <f ca="1">'Latgale pārējie'!D27+'Latgale valsts'!D27</f>
        <v>0</v>
      </c>
      <c r="E27" s="113">
        <f ca="1">'Latgale pārējie'!E27+'Latgale valsts'!E27</f>
        <v>0</v>
      </c>
      <c r="F27" s="113">
        <f ca="1">'Latgale pārējie'!F27+'Latgale valsts'!F27</f>
        <v>0</v>
      </c>
      <c r="G27" s="76">
        <f t="shared" si="1"/>
        <v>0</v>
      </c>
      <c r="H27" s="113">
        <f ca="1">'Latgale pārējie'!H27+'Latgale valsts'!H27</f>
        <v>0</v>
      </c>
      <c r="I27" s="113">
        <f ca="1">'Latgale pārējie'!I27+'Latgale valsts'!I27</f>
        <v>0</v>
      </c>
      <c r="J27" s="113">
        <f ca="1">'Latgale pārējie'!J27+'Latgale valsts'!J27</f>
        <v>0</v>
      </c>
      <c r="K27" s="76">
        <f t="shared" si="2"/>
        <v>0</v>
      </c>
      <c r="L27" s="76">
        <f t="shared" si="3"/>
        <v>0</v>
      </c>
      <c r="M27" s="113">
        <f ca="1">'Latgale pārējie'!M27+'Latgale valsts'!M27</f>
        <v>0</v>
      </c>
      <c r="N27" s="77">
        <f t="shared" si="4"/>
        <v>0</v>
      </c>
      <c r="O27" s="15"/>
      <c r="P27" s="15"/>
    </row>
    <row r="28" spans="1:16" ht="14.25" customHeight="1">
      <c r="A28" s="153" t="s">
        <v>30</v>
      </c>
      <c r="B28" s="111" t="s">
        <v>16</v>
      </c>
      <c r="C28" s="113">
        <f ca="1">'Latgale pārējie'!C28+'Latgale valsts'!C28</f>
        <v>4.9000000000000004</v>
      </c>
      <c r="D28" s="113">
        <f ca="1">'Latgale pārējie'!D28+'Latgale valsts'!D28</f>
        <v>3.55</v>
      </c>
      <c r="E28" s="113">
        <f ca="1">'Latgale pārējie'!E28+'Latgale valsts'!E28</f>
        <v>0</v>
      </c>
      <c r="F28" s="113">
        <f ca="1">'Latgale pārējie'!F28+'Latgale valsts'!F28</f>
        <v>0</v>
      </c>
      <c r="G28" s="76">
        <f t="shared" si="1"/>
        <v>8.4499999999999993</v>
      </c>
      <c r="H28" s="113">
        <f ca="1">'Latgale pārējie'!H28+'Latgale valsts'!H28</f>
        <v>0.5</v>
      </c>
      <c r="I28" s="113">
        <f ca="1">'Latgale pārējie'!I28+'Latgale valsts'!I28</f>
        <v>0</v>
      </c>
      <c r="J28" s="113">
        <f ca="1">'Latgale pārējie'!J28+'Latgale valsts'!J28</f>
        <v>0.2</v>
      </c>
      <c r="K28" s="76">
        <f t="shared" si="2"/>
        <v>0.7</v>
      </c>
      <c r="L28" s="76">
        <f t="shared" si="3"/>
        <v>9.1499999999999986</v>
      </c>
      <c r="M28" s="113">
        <f ca="1">'Latgale pārējie'!M28+'Latgale valsts'!M28</f>
        <v>0</v>
      </c>
      <c r="N28" s="77">
        <f t="shared" si="4"/>
        <v>9.1499999999999986</v>
      </c>
      <c r="O28" s="15"/>
      <c r="P28" s="15"/>
    </row>
    <row r="29" spans="1:16" ht="14.25" customHeight="1">
      <c r="A29" s="153"/>
      <c r="B29" s="111" t="s">
        <v>17</v>
      </c>
      <c r="C29" s="113">
        <f ca="1">'Latgale pārējie'!C29+'Latgale valsts'!C29</f>
        <v>159</v>
      </c>
      <c r="D29" s="113">
        <f ca="1">'Latgale pārējie'!D29+'Latgale valsts'!D29</f>
        <v>82</v>
      </c>
      <c r="E29" s="113">
        <f ca="1">'Latgale pārējie'!E29+'Latgale valsts'!E29</f>
        <v>0</v>
      </c>
      <c r="F29" s="113">
        <f ca="1">'Latgale pārējie'!F29+'Latgale valsts'!F29</f>
        <v>0</v>
      </c>
      <c r="G29" s="76">
        <f t="shared" si="1"/>
        <v>241</v>
      </c>
      <c r="H29" s="113">
        <f ca="1">'Latgale pārējie'!H29+'Latgale valsts'!H29</f>
        <v>9</v>
      </c>
      <c r="I29" s="113">
        <f ca="1">'Latgale pārējie'!I29+'Latgale valsts'!I29</f>
        <v>0</v>
      </c>
      <c r="J29" s="113">
        <f ca="1">'Latgale pārējie'!J29+'Latgale valsts'!J29</f>
        <v>1</v>
      </c>
      <c r="K29" s="76">
        <f t="shared" si="2"/>
        <v>10</v>
      </c>
      <c r="L29" s="76">
        <f t="shared" si="3"/>
        <v>251</v>
      </c>
      <c r="M29" s="113">
        <f ca="1">'Latgale pārējie'!M29+'Latgale valsts'!M29</f>
        <v>0</v>
      </c>
      <c r="N29" s="77">
        <f t="shared" si="4"/>
        <v>251</v>
      </c>
      <c r="O29" s="15"/>
      <c r="P29" s="15"/>
    </row>
    <row r="30" spans="1:16" ht="14.25" customHeight="1">
      <c r="A30" s="153" t="s">
        <v>31</v>
      </c>
      <c r="B30" s="111" t="s">
        <v>16</v>
      </c>
      <c r="C30" s="113">
        <f ca="1">'Latgale pārējie'!C30+'Latgale valsts'!C30</f>
        <v>75.56</v>
      </c>
      <c r="D30" s="113">
        <f ca="1">'Latgale pārējie'!D30+'Latgale valsts'!D30</f>
        <v>15.160000000000002</v>
      </c>
      <c r="E30" s="113">
        <f ca="1">'Latgale pārējie'!E30+'Latgale valsts'!E30</f>
        <v>0</v>
      </c>
      <c r="F30" s="113">
        <f ca="1">'Latgale pārējie'!F30+'Latgale valsts'!F30</f>
        <v>0.01</v>
      </c>
      <c r="G30" s="76">
        <f t="shared" si="1"/>
        <v>90.73</v>
      </c>
      <c r="H30" s="113">
        <f ca="1">'Latgale pārējie'!H30+'Latgale valsts'!H30</f>
        <v>14.89</v>
      </c>
      <c r="I30" s="113">
        <f ca="1">'Latgale pārējie'!I30+'Latgale valsts'!I30</f>
        <v>2.1599999999999997</v>
      </c>
      <c r="J30" s="113">
        <f ca="1">'Latgale pārējie'!J30+'Latgale valsts'!J30</f>
        <v>4.07</v>
      </c>
      <c r="K30" s="76">
        <f t="shared" si="2"/>
        <v>21.12</v>
      </c>
      <c r="L30" s="76">
        <f t="shared" si="3"/>
        <v>111.85000000000001</v>
      </c>
      <c r="M30" s="113">
        <f ca="1">'Latgale pārējie'!M30+'Latgale valsts'!M30</f>
        <v>1.8</v>
      </c>
      <c r="N30" s="77">
        <f t="shared" si="4"/>
        <v>113.65</v>
      </c>
      <c r="O30" s="15"/>
      <c r="P30" s="15"/>
    </row>
    <row r="31" spans="1:16" ht="14.25" customHeight="1">
      <c r="A31" s="153"/>
      <c r="B31" s="111" t="s">
        <v>17</v>
      </c>
      <c r="C31" s="113">
        <f ca="1">'Latgale pārējie'!C31+'Latgale valsts'!C31</f>
        <v>6600</v>
      </c>
      <c r="D31" s="113">
        <f ca="1">'Latgale pārējie'!D31+'Latgale valsts'!D31</f>
        <v>2523</v>
      </c>
      <c r="E31" s="113">
        <f ca="1">'Latgale pārējie'!E31+'Latgale valsts'!E31</f>
        <v>0</v>
      </c>
      <c r="F31" s="113">
        <f ca="1">'Latgale pārējie'!F31+'Latgale valsts'!F31</f>
        <v>2</v>
      </c>
      <c r="G31" s="76">
        <f t="shared" si="1"/>
        <v>9125</v>
      </c>
      <c r="H31" s="113">
        <f ca="1">'Latgale pārējie'!H31+'Latgale valsts'!H31</f>
        <v>2017</v>
      </c>
      <c r="I31" s="113">
        <f ca="1">'Latgale pārējie'!I31+'Latgale valsts'!I31</f>
        <v>258</v>
      </c>
      <c r="J31" s="113">
        <f ca="1">'Latgale pārējie'!J31+'Latgale valsts'!J31</f>
        <v>399</v>
      </c>
      <c r="K31" s="76">
        <f t="shared" si="2"/>
        <v>2674</v>
      </c>
      <c r="L31" s="76">
        <f t="shared" si="3"/>
        <v>11799</v>
      </c>
      <c r="M31" s="113">
        <f ca="1">'Latgale pārējie'!M31+'Latgale valsts'!M31</f>
        <v>243</v>
      </c>
      <c r="N31" s="77">
        <f t="shared" si="4"/>
        <v>12042</v>
      </c>
      <c r="O31" s="15"/>
      <c r="P31" s="15"/>
    </row>
    <row r="32" spans="1:16" ht="14.25" customHeight="1">
      <c r="A32" s="153" t="s">
        <v>32</v>
      </c>
      <c r="B32" s="111" t="s">
        <v>16</v>
      </c>
      <c r="C32" s="113">
        <f ca="1">'Latgale pārējie'!C32+'Latgale valsts'!C32</f>
        <v>0</v>
      </c>
      <c r="D32" s="113">
        <f ca="1">'Latgale pārējie'!D32+'Latgale valsts'!D32</f>
        <v>0</v>
      </c>
      <c r="E32" s="113">
        <f ca="1">'Latgale pārējie'!E32+'Latgale valsts'!E32</f>
        <v>0</v>
      </c>
      <c r="F32" s="113">
        <f ca="1">'Latgale pārējie'!F32+'Latgale valsts'!F32</f>
        <v>0</v>
      </c>
      <c r="G32" s="76">
        <f t="shared" si="1"/>
        <v>0</v>
      </c>
      <c r="H32" s="113">
        <f ca="1">'Latgale pārējie'!H32+'Latgale valsts'!H32</f>
        <v>0</v>
      </c>
      <c r="I32" s="113">
        <f ca="1">'Latgale pārējie'!I32+'Latgale valsts'!I32</f>
        <v>0</v>
      </c>
      <c r="J32" s="113">
        <f ca="1">'Latgale pārējie'!J32+'Latgale valsts'!J32</f>
        <v>0</v>
      </c>
      <c r="K32" s="76">
        <f t="shared" si="2"/>
        <v>0</v>
      </c>
      <c r="L32" s="76">
        <f t="shared" si="3"/>
        <v>0</v>
      </c>
      <c r="M32" s="113">
        <f ca="1">'Latgale pārējie'!M32+'Latgale valsts'!M32</f>
        <v>0</v>
      </c>
      <c r="N32" s="77">
        <f t="shared" si="4"/>
        <v>0</v>
      </c>
      <c r="O32" s="15"/>
      <c r="P32" s="15"/>
    </row>
    <row r="33" spans="1:16" ht="14.25" customHeight="1">
      <c r="A33" s="153"/>
      <c r="B33" s="111" t="s">
        <v>17</v>
      </c>
      <c r="C33" s="113">
        <f ca="1">'Latgale pārējie'!C33+'Latgale valsts'!C33</f>
        <v>0</v>
      </c>
      <c r="D33" s="113">
        <f ca="1">'Latgale pārējie'!D33+'Latgale valsts'!D33</f>
        <v>0</v>
      </c>
      <c r="E33" s="113">
        <f ca="1">'Latgale pārējie'!E33+'Latgale valsts'!E33</f>
        <v>0</v>
      </c>
      <c r="F33" s="113">
        <f ca="1">'Latgale pārējie'!F33+'Latgale valsts'!F33</f>
        <v>0</v>
      </c>
      <c r="G33" s="76">
        <f t="shared" si="1"/>
        <v>0</v>
      </c>
      <c r="H33" s="113">
        <f ca="1">'Latgale pārējie'!H33+'Latgale valsts'!H33</f>
        <v>0</v>
      </c>
      <c r="I33" s="113">
        <f ca="1">'Latgale pārējie'!I33+'Latgale valsts'!I33</f>
        <v>0</v>
      </c>
      <c r="J33" s="113">
        <f ca="1">'Latgale pārējie'!J33+'Latgale valsts'!J33</f>
        <v>0</v>
      </c>
      <c r="K33" s="76">
        <f t="shared" si="2"/>
        <v>0</v>
      </c>
      <c r="L33" s="76">
        <f t="shared" si="3"/>
        <v>0</v>
      </c>
      <c r="M33" s="113">
        <f ca="1">'Latgale pārējie'!M33+'Latgale valsts'!M33</f>
        <v>0</v>
      </c>
      <c r="N33" s="77">
        <f t="shared" si="4"/>
        <v>0</v>
      </c>
      <c r="O33" s="15"/>
      <c r="P33" s="15"/>
    </row>
    <row r="34" spans="1:16" ht="14.25" customHeight="1">
      <c r="A34" s="153" t="s">
        <v>33</v>
      </c>
      <c r="B34" s="111" t="s">
        <v>16</v>
      </c>
      <c r="C34" s="113">
        <f ca="1">'Latgale pārējie'!C34+'Latgale valsts'!C34</f>
        <v>12.82</v>
      </c>
      <c r="D34" s="113">
        <f ca="1">'Latgale pārējie'!D34+'Latgale valsts'!D34</f>
        <v>0</v>
      </c>
      <c r="E34" s="113">
        <f ca="1">'Latgale pārējie'!E34+'Latgale valsts'!E34</f>
        <v>0</v>
      </c>
      <c r="F34" s="113">
        <f ca="1">'Latgale pārējie'!F34+'Latgale valsts'!F34</f>
        <v>0</v>
      </c>
      <c r="G34" s="76">
        <f t="shared" si="1"/>
        <v>12.82</v>
      </c>
      <c r="H34" s="113">
        <f ca="1">'Latgale pārējie'!H34+'Latgale valsts'!H34</f>
        <v>4.16</v>
      </c>
      <c r="I34" s="113">
        <f ca="1">'Latgale pārējie'!I34+'Latgale valsts'!I34</f>
        <v>0</v>
      </c>
      <c r="J34" s="113">
        <f ca="1">'Latgale pārējie'!J34+'Latgale valsts'!J34</f>
        <v>0.95000000000000007</v>
      </c>
      <c r="K34" s="76">
        <f t="shared" si="2"/>
        <v>5.1100000000000003</v>
      </c>
      <c r="L34" s="76">
        <f t="shared" si="3"/>
        <v>17.93</v>
      </c>
      <c r="M34" s="113">
        <f ca="1">'Latgale pārējie'!M34+'Latgale valsts'!M34</f>
        <v>1.07</v>
      </c>
      <c r="N34" s="77">
        <f t="shared" si="4"/>
        <v>19</v>
      </c>
      <c r="O34" s="15"/>
      <c r="P34" s="15"/>
    </row>
    <row r="35" spans="1:16" ht="14.25" customHeight="1">
      <c r="A35" s="153"/>
      <c r="B35" s="111" t="s">
        <v>17</v>
      </c>
      <c r="C35" s="113">
        <f ca="1">'Latgale pārējie'!C35+'Latgale valsts'!C35</f>
        <v>348.2</v>
      </c>
      <c r="D35" s="113">
        <f ca="1">'Latgale pārējie'!D35+'Latgale valsts'!D35</f>
        <v>0</v>
      </c>
      <c r="E35" s="113">
        <f ca="1">'Latgale pārējie'!E35+'Latgale valsts'!E35</f>
        <v>0</v>
      </c>
      <c r="F35" s="113">
        <f ca="1">'Latgale pārējie'!F35+'Latgale valsts'!F35</f>
        <v>0</v>
      </c>
      <c r="G35" s="76">
        <f t="shared" si="1"/>
        <v>348.2</v>
      </c>
      <c r="H35" s="113">
        <f ca="1">'Latgale pārējie'!H35+'Latgale valsts'!H35</f>
        <v>439.78000000000003</v>
      </c>
      <c r="I35" s="113">
        <f ca="1">'Latgale pārējie'!I35+'Latgale valsts'!I35</f>
        <v>0</v>
      </c>
      <c r="J35" s="113">
        <f ca="1">'Latgale pārējie'!J35+'Latgale valsts'!J35</f>
        <v>338.82</v>
      </c>
      <c r="K35" s="76">
        <f t="shared" si="2"/>
        <v>778.6</v>
      </c>
      <c r="L35" s="76">
        <f t="shared" si="3"/>
        <v>1126.8</v>
      </c>
      <c r="M35" s="113">
        <f ca="1">'Latgale pārējie'!M35+'Latgale valsts'!M35</f>
        <v>220.26000000000002</v>
      </c>
      <c r="N35" s="77">
        <f t="shared" si="4"/>
        <v>1347.06</v>
      </c>
      <c r="O35" s="15"/>
      <c r="P35" s="15"/>
    </row>
    <row r="36" spans="1:16" ht="14.25" customHeight="1">
      <c r="A36" s="153" t="s">
        <v>34</v>
      </c>
      <c r="B36" s="111" t="s">
        <v>16</v>
      </c>
      <c r="C36" s="113">
        <f ca="1">'Latgale pārējie'!C36+'Latgale valsts'!C36</f>
        <v>175.33999999999997</v>
      </c>
      <c r="D36" s="113">
        <f ca="1">'Latgale pārējie'!D36+'Latgale valsts'!D36</f>
        <v>4.88</v>
      </c>
      <c r="E36" s="113">
        <f ca="1">'Latgale pārējie'!E36+'Latgale valsts'!E36</f>
        <v>0</v>
      </c>
      <c r="F36" s="113">
        <f ca="1">'Latgale pārējie'!F36+'Latgale valsts'!F36</f>
        <v>0</v>
      </c>
      <c r="G36" s="76">
        <f t="shared" si="1"/>
        <v>180.21999999999997</v>
      </c>
      <c r="H36" s="113">
        <f ca="1">'Latgale pārējie'!H36+'Latgale valsts'!H36</f>
        <v>14.58</v>
      </c>
      <c r="I36" s="113">
        <f ca="1">'Latgale pārējie'!I36+'Latgale valsts'!I36</f>
        <v>1.1399999999999999</v>
      </c>
      <c r="J36" s="113">
        <f ca="1">'Latgale pārējie'!J36+'Latgale valsts'!J36</f>
        <v>6.7900000000000009</v>
      </c>
      <c r="K36" s="76">
        <f t="shared" si="2"/>
        <v>22.51</v>
      </c>
      <c r="L36" s="76">
        <f t="shared" si="3"/>
        <v>202.72999999999996</v>
      </c>
      <c r="M36" s="113">
        <f ca="1">'Latgale pārējie'!M36+'Latgale valsts'!M36</f>
        <v>3.0100000000000002</v>
      </c>
      <c r="N36" s="77">
        <f t="shared" si="4"/>
        <v>205.73999999999995</v>
      </c>
      <c r="O36" s="15"/>
      <c r="P36" s="15"/>
    </row>
    <row r="37" spans="1:16" ht="14.25" customHeight="1">
      <c r="A37" s="153"/>
      <c r="B37" s="111" t="s">
        <v>17</v>
      </c>
      <c r="C37" s="113">
        <f ca="1">'Latgale pārējie'!C37+'Latgale valsts'!C37</f>
        <v>365.13000000000005</v>
      </c>
      <c r="D37" s="113">
        <f ca="1">'Latgale pārējie'!D37+'Latgale valsts'!D37</f>
        <v>23.97</v>
      </c>
      <c r="E37" s="113">
        <f ca="1">'Latgale pārējie'!E37+'Latgale valsts'!E37</f>
        <v>0</v>
      </c>
      <c r="F37" s="113">
        <f ca="1">'Latgale pārējie'!F37+'Latgale valsts'!F37</f>
        <v>0</v>
      </c>
      <c r="G37" s="76">
        <f t="shared" si="1"/>
        <v>389.1</v>
      </c>
      <c r="H37" s="113">
        <f ca="1">'Latgale pārējie'!H37+'Latgale valsts'!H37</f>
        <v>237.62</v>
      </c>
      <c r="I37" s="113">
        <f ca="1">'Latgale pārējie'!I37+'Latgale valsts'!I37</f>
        <v>9.8000000000000007</v>
      </c>
      <c r="J37" s="113">
        <f ca="1">'Latgale pārējie'!J37+'Latgale valsts'!J37</f>
        <v>49.769999999999996</v>
      </c>
      <c r="K37" s="76">
        <f t="shared" si="2"/>
        <v>297.19</v>
      </c>
      <c r="L37" s="76">
        <f t="shared" si="3"/>
        <v>686.29</v>
      </c>
      <c r="M37" s="113">
        <f ca="1">'Latgale pārējie'!M37+'Latgale valsts'!M37</f>
        <v>370.79</v>
      </c>
      <c r="N37" s="77">
        <f t="shared" si="4"/>
        <v>1057.08</v>
      </c>
      <c r="O37" s="15"/>
      <c r="P37" s="15"/>
    </row>
    <row r="38" spans="1:16" ht="14.25" customHeight="1">
      <c r="A38" s="110" t="s">
        <v>35</v>
      </c>
      <c r="B38" s="111" t="s">
        <v>16</v>
      </c>
      <c r="C38" s="76">
        <f>C4+C12+C14+C16+C18+C20+C22+C24+C26+C28+C30+C32+C34+C36</f>
        <v>5153.25</v>
      </c>
      <c r="D38" s="76">
        <f t="shared" ref="D38:N39" si="5">D4+D12+D14+D16+D18+D20+D22+D24+D26+D28+D30+D32+D34+D36</f>
        <v>2819.610000000001</v>
      </c>
      <c r="E38" s="76">
        <f t="shared" si="5"/>
        <v>12.25</v>
      </c>
      <c r="F38" s="76">
        <f t="shared" si="5"/>
        <v>51.21</v>
      </c>
      <c r="G38" s="76">
        <f t="shared" si="5"/>
        <v>8036.3200000000015</v>
      </c>
      <c r="H38" s="76">
        <f t="shared" si="5"/>
        <v>6106.82</v>
      </c>
      <c r="I38" s="76">
        <f t="shared" si="5"/>
        <v>864.3900000000001</v>
      </c>
      <c r="J38" s="76">
        <f t="shared" si="5"/>
        <v>1659.7499999999998</v>
      </c>
      <c r="K38" s="76">
        <f t="shared" si="5"/>
        <v>8630.9600000000028</v>
      </c>
      <c r="L38" s="76">
        <f t="shared" si="5"/>
        <v>16667.28</v>
      </c>
      <c r="M38" s="76">
        <f t="shared" si="5"/>
        <v>2390.7600000000011</v>
      </c>
      <c r="N38" s="77">
        <f>N4+N12+N14+N16+N18+N20+N22+N24+N26+N28+N30+N32+N34+N36</f>
        <v>19058.040000000005</v>
      </c>
      <c r="O38" s="17"/>
      <c r="P38" s="15"/>
    </row>
    <row r="39" spans="1:16" ht="14.25" customHeight="1">
      <c r="A39" s="5"/>
      <c r="B39" s="111" t="s">
        <v>17</v>
      </c>
      <c r="C39" s="78">
        <f>C5+C13+C15+C17+C19+C21+C23+C25+C27+C29+C31+C33+C35+C37</f>
        <v>405577.33</v>
      </c>
      <c r="D39" s="78">
        <f t="shared" si="5"/>
        <v>259146.97</v>
      </c>
      <c r="E39" s="78">
        <f t="shared" si="5"/>
        <v>56</v>
      </c>
      <c r="F39" s="78">
        <f t="shared" si="5"/>
        <v>1434</v>
      </c>
      <c r="G39" s="78">
        <f t="shared" si="5"/>
        <v>666214.29999999993</v>
      </c>
      <c r="H39" s="78">
        <f t="shared" si="5"/>
        <v>671838.4</v>
      </c>
      <c r="I39" s="78">
        <f t="shared" si="5"/>
        <v>98730.8</v>
      </c>
      <c r="J39" s="78">
        <f t="shared" si="5"/>
        <v>293057.59000000003</v>
      </c>
      <c r="K39" s="78">
        <f t="shared" si="5"/>
        <v>1063626.79</v>
      </c>
      <c r="L39" s="78">
        <f t="shared" si="5"/>
        <v>1729841.09</v>
      </c>
      <c r="M39" s="78">
        <f t="shared" si="5"/>
        <v>305560.05</v>
      </c>
      <c r="N39" s="77">
        <f t="shared" si="5"/>
        <v>2035401.1400000001</v>
      </c>
      <c r="O39" s="15"/>
      <c r="P39" s="6"/>
    </row>
    <row r="40" spans="1:16">
      <c r="A40" s="15"/>
      <c r="B40" s="15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5"/>
      <c r="O40" s="15"/>
      <c r="P40" s="15"/>
    </row>
    <row r="41" spans="1:16">
      <c r="A41" s="15"/>
      <c r="B41" s="15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5"/>
      <c r="O41" s="15"/>
      <c r="P41" s="15"/>
    </row>
    <row r="42" spans="1:16">
      <c r="A42" s="15"/>
      <c r="B42" s="15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40"/>
      <c r="O42" s="15"/>
      <c r="P42" s="15"/>
    </row>
    <row r="43" spans="1:16">
      <c r="A43" s="15"/>
      <c r="B43" s="15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40"/>
      <c r="O43" s="15"/>
      <c r="P43" s="15"/>
    </row>
    <row r="44" spans="1:16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39"/>
      <c r="O44" s="15"/>
      <c r="P44" s="15"/>
    </row>
    <row r="45" spans="1:16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39"/>
      <c r="O45" s="15"/>
      <c r="P45" s="15"/>
    </row>
    <row r="46" spans="1:16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39"/>
      <c r="O46" s="15"/>
      <c r="P46" s="15"/>
    </row>
    <row r="47" spans="1:16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39"/>
      <c r="O47" s="15"/>
      <c r="P47" s="15"/>
    </row>
    <row r="48" spans="1:16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39"/>
      <c r="O48" s="15"/>
      <c r="P48" s="15"/>
    </row>
    <row r="49" spans="1:16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39"/>
      <c r="O49" s="15"/>
      <c r="P49" s="15"/>
    </row>
    <row r="50" spans="1:16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39"/>
      <c r="O50" s="15"/>
      <c r="P50" s="15"/>
    </row>
    <row r="51" spans="1:16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39"/>
      <c r="O51" s="15"/>
      <c r="P51" s="15"/>
    </row>
    <row r="52" spans="1:16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39"/>
      <c r="O52" s="15"/>
      <c r="P52" s="15"/>
    </row>
    <row r="53" spans="1:16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39"/>
      <c r="O53" s="15"/>
      <c r="P53" s="15"/>
    </row>
    <row r="54" spans="1:16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39"/>
      <c r="O54" s="15"/>
      <c r="P54" s="15"/>
    </row>
    <row r="55" spans="1:16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39"/>
      <c r="O55" s="15"/>
      <c r="P55" s="15"/>
    </row>
    <row r="56" spans="1:16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39"/>
      <c r="O56" s="15"/>
      <c r="P56" s="15"/>
    </row>
    <row r="57" spans="1:16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39"/>
      <c r="O57" s="15"/>
      <c r="P57" s="15"/>
    </row>
    <row r="58" spans="1:16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39"/>
      <c r="O58" s="15"/>
      <c r="P58" s="15"/>
    </row>
    <row r="59" spans="1:16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39"/>
      <c r="O59" s="15"/>
      <c r="P59" s="15"/>
    </row>
    <row r="60" spans="1:16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39"/>
      <c r="O60" s="15"/>
      <c r="P60" s="15"/>
    </row>
    <row r="61" spans="1:16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39"/>
      <c r="O61" s="15"/>
      <c r="P61" s="15"/>
    </row>
    <row r="62" spans="1:16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39"/>
      <c r="O62" s="15"/>
      <c r="P62" s="15"/>
    </row>
    <row r="63" spans="1:16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39"/>
      <c r="O63" s="15"/>
      <c r="P63" s="15"/>
    </row>
    <row r="64" spans="1:16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39"/>
      <c r="O64" s="15"/>
      <c r="P64" s="15"/>
    </row>
    <row r="65" spans="1:16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39"/>
      <c r="O65" s="15"/>
      <c r="P65" s="15"/>
    </row>
    <row r="66" spans="1:16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39"/>
      <c r="O66" s="15"/>
      <c r="P66" s="15"/>
    </row>
    <row r="67" spans="1:16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39"/>
      <c r="O67" s="15"/>
      <c r="P67" s="15"/>
    </row>
    <row r="68" spans="1:16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39"/>
      <c r="O68" s="15"/>
      <c r="P68" s="15"/>
    </row>
    <row r="69" spans="1:16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39"/>
      <c r="O69" s="15"/>
      <c r="P69" s="15"/>
    </row>
    <row r="70" spans="1:16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39"/>
      <c r="O70" s="15"/>
      <c r="P70" s="15"/>
    </row>
    <row r="71" spans="1:16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39"/>
      <c r="O71" s="15"/>
      <c r="P71" s="15"/>
    </row>
    <row r="72" spans="1:16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39"/>
      <c r="O72" s="15"/>
      <c r="P72" s="15"/>
    </row>
    <row r="73" spans="1:16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39"/>
      <c r="O73" s="15"/>
      <c r="P73" s="15"/>
    </row>
    <row r="74" spans="1:16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39"/>
      <c r="O74" s="15"/>
      <c r="P74" s="15"/>
    </row>
    <row r="75" spans="1:16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39"/>
      <c r="O75" s="15"/>
      <c r="P75" s="15"/>
    </row>
    <row r="76" spans="1:16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39"/>
      <c r="O76" s="15"/>
      <c r="P76" s="15"/>
    </row>
    <row r="77" spans="1:16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39"/>
      <c r="O77" s="15"/>
      <c r="P77" s="15"/>
    </row>
    <row r="78" spans="1:16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39"/>
      <c r="O78" s="15"/>
      <c r="P78" s="15"/>
    </row>
    <row r="79" spans="1:16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39"/>
      <c r="O79" s="15"/>
      <c r="P79" s="15"/>
    </row>
    <row r="80" spans="1:16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39"/>
      <c r="O80" s="15"/>
      <c r="P80" s="15"/>
    </row>
    <row r="81" spans="1:16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39"/>
      <c r="O81" s="15"/>
      <c r="P81" s="15"/>
    </row>
    <row r="82" spans="1:16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39"/>
      <c r="O82" s="15"/>
      <c r="P82" s="15"/>
    </row>
    <row r="83" spans="1:16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39"/>
      <c r="O83" s="15"/>
      <c r="P83" s="15"/>
    </row>
    <row r="84" spans="1:16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39"/>
      <c r="O84" s="15"/>
      <c r="P84" s="15"/>
    </row>
    <row r="85" spans="1:16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39"/>
      <c r="O85" s="15"/>
      <c r="P85" s="15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honeticPr fontId="0" type="noConversion"/>
  <pageMargins left="0.17" right="0.17" top="0.17" bottom="0.18" header="0.17" footer="0.17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Q42"/>
  <sheetViews>
    <sheetView zoomScale="85" zoomScaleNormal="85" workbookViewId="0">
      <selection activeCell="T20" sqref="T20"/>
    </sheetView>
  </sheetViews>
  <sheetFormatPr defaultRowHeight="15"/>
  <cols>
    <col min="1" max="1" width="34.7109375" style="14" customWidth="1"/>
    <col min="2" max="2" width="4" style="14" customWidth="1"/>
    <col min="3" max="4" width="9.140625" style="14"/>
    <col min="5" max="5" width="5.7109375" style="14" customWidth="1"/>
    <col min="6" max="6" width="5.140625" style="14" customWidth="1"/>
    <col min="7" max="7" width="12.5703125" style="14" customWidth="1"/>
    <col min="8" max="8" width="9.140625" style="14"/>
    <col min="9" max="9" width="7.140625" style="14" customWidth="1"/>
    <col min="10" max="10" width="9" style="14" customWidth="1"/>
    <col min="11" max="11" width="11" style="14" customWidth="1"/>
    <col min="12" max="12" width="7.85546875" style="14" customWidth="1"/>
    <col min="13" max="13" width="7" style="14" customWidth="1"/>
    <col min="14" max="14" width="12.140625" style="37" customWidth="1"/>
    <col min="15" max="16384" width="9.140625" style="14"/>
  </cols>
  <sheetData>
    <row r="1" spans="1:14" ht="12" customHeight="1">
      <c r="A1" s="89" t="s">
        <v>59</v>
      </c>
    </row>
    <row r="2" spans="1:14" ht="12" customHeight="1">
      <c r="A2" s="46" t="s">
        <v>0</v>
      </c>
      <c r="B2" s="87"/>
      <c r="C2" s="150" t="s">
        <v>1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90" t="s">
        <v>2</v>
      </c>
    </row>
    <row r="3" spans="1:14" ht="24.75" customHeight="1">
      <c r="A3" s="46" t="s">
        <v>3</v>
      </c>
      <c r="B3" s="87"/>
      <c r="C3" s="87" t="s">
        <v>4</v>
      </c>
      <c r="D3" s="87" t="s">
        <v>5</v>
      </c>
      <c r="E3" s="87" t="s">
        <v>6</v>
      </c>
      <c r="F3" s="87" t="s">
        <v>7</v>
      </c>
      <c r="G3" s="87" t="s">
        <v>8</v>
      </c>
      <c r="H3" s="87" t="s">
        <v>9</v>
      </c>
      <c r="I3" s="87" t="s">
        <v>10</v>
      </c>
      <c r="J3" s="87" t="s">
        <v>11</v>
      </c>
      <c r="K3" s="87" t="s">
        <v>12</v>
      </c>
      <c r="L3" s="87" t="s">
        <v>13</v>
      </c>
      <c r="M3" s="87" t="s">
        <v>14</v>
      </c>
      <c r="N3" s="88"/>
    </row>
    <row r="4" spans="1:14" s="15" customFormat="1" ht="15.75">
      <c r="A4" s="59" t="s">
        <v>15</v>
      </c>
      <c r="B4" s="87" t="s">
        <v>16</v>
      </c>
      <c r="C4" s="115">
        <f t="shared" ref="C4:F5" si="0">C6+C8+C10</f>
        <v>889.43999999999983</v>
      </c>
      <c r="D4" s="115">
        <f t="shared" si="0"/>
        <v>357.68000000000006</v>
      </c>
      <c r="E4" s="115">
        <f t="shared" si="0"/>
        <v>0</v>
      </c>
      <c r="F4" s="115">
        <f t="shared" si="0"/>
        <v>0</v>
      </c>
      <c r="G4" s="102">
        <f>SUM(C4:F4)</f>
        <v>1247.1199999999999</v>
      </c>
      <c r="H4" s="102">
        <f t="shared" ref="H4:J5" si="1">H6+H8+H10</f>
        <v>828.78</v>
      </c>
      <c r="I4" s="102">
        <f t="shared" si="1"/>
        <v>68.969999999999985</v>
      </c>
      <c r="J4" s="102">
        <f t="shared" si="1"/>
        <v>110.48</v>
      </c>
      <c r="K4" s="102">
        <f>SUM(H4:J4)</f>
        <v>1008.23</v>
      </c>
      <c r="L4" s="102">
        <f>G4+K4</f>
        <v>2255.35</v>
      </c>
      <c r="M4" s="102">
        <f>M6+M8+M10</f>
        <v>33.000000000000007</v>
      </c>
      <c r="N4" s="90">
        <f>SUM(L4:M4)</f>
        <v>2288.35</v>
      </c>
    </row>
    <row r="5" spans="1:14" s="15" customFormat="1" ht="15.75">
      <c r="A5" s="60"/>
      <c r="B5" s="87" t="s">
        <v>17</v>
      </c>
      <c r="C5" s="103">
        <f t="shared" si="0"/>
        <v>294514</v>
      </c>
      <c r="D5" s="103">
        <f t="shared" si="0"/>
        <v>103958</v>
      </c>
      <c r="E5" s="103">
        <f t="shared" si="0"/>
        <v>0</v>
      </c>
      <c r="F5" s="103">
        <f t="shared" si="0"/>
        <v>0</v>
      </c>
      <c r="G5" s="103">
        <f>SUM(C5:F5)</f>
        <v>398472</v>
      </c>
      <c r="H5" s="103">
        <f t="shared" si="1"/>
        <v>231759</v>
      </c>
      <c r="I5" s="103">
        <f t="shared" si="1"/>
        <v>20977</v>
      </c>
      <c r="J5" s="103">
        <f t="shared" si="1"/>
        <v>36191</v>
      </c>
      <c r="K5" s="103">
        <f>SUM(H5:J5)</f>
        <v>288927</v>
      </c>
      <c r="L5" s="103">
        <f>G5+K5</f>
        <v>687399</v>
      </c>
      <c r="M5" s="103">
        <f>M7+M9+M11</f>
        <v>5880</v>
      </c>
      <c r="N5" s="104">
        <f>SUM(L5:M5)</f>
        <v>693279</v>
      </c>
    </row>
    <row r="6" spans="1:14" s="15" customFormat="1">
      <c r="A6" s="149" t="s">
        <v>18</v>
      </c>
      <c r="B6" s="87" t="s">
        <v>16</v>
      </c>
      <c r="C6" s="83">
        <v>866.97999999999979</v>
      </c>
      <c r="D6" s="83">
        <v>357.68000000000006</v>
      </c>
      <c r="E6" s="106">
        <v>0</v>
      </c>
      <c r="F6" s="106">
        <v>0</v>
      </c>
      <c r="G6" s="103">
        <f>SUM(C6:F6)</f>
        <v>1224.6599999999999</v>
      </c>
      <c r="H6" s="83">
        <v>828.78</v>
      </c>
      <c r="I6" s="83">
        <v>68.969999999999985</v>
      </c>
      <c r="J6" s="83">
        <v>110.48</v>
      </c>
      <c r="K6" s="103">
        <f>SUM(H6:J6)</f>
        <v>1008.23</v>
      </c>
      <c r="L6" s="103">
        <f>G6+K6</f>
        <v>2232.89</v>
      </c>
      <c r="M6" s="83">
        <v>33.000000000000007</v>
      </c>
      <c r="N6" s="104">
        <f>SUM(L6:M6)</f>
        <v>2265.89</v>
      </c>
    </row>
    <row r="7" spans="1:14" s="15" customFormat="1" ht="15.75">
      <c r="A7" s="149"/>
      <c r="B7" s="87" t="s">
        <v>17</v>
      </c>
      <c r="C7" s="83">
        <v>292521</v>
      </c>
      <c r="D7" s="83">
        <v>103958</v>
      </c>
      <c r="E7" s="106">
        <v>0</v>
      </c>
      <c r="F7" s="106">
        <v>0</v>
      </c>
      <c r="G7" s="103">
        <f t="shared" ref="G7:G39" si="2">SUM(C7:F7)</f>
        <v>396479</v>
      </c>
      <c r="H7" s="83">
        <v>231759</v>
      </c>
      <c r="I7" s="83">
        <v>20977</v>
      </c>
      <c r="J7" s="83">
        <v>36191</v>
      </c>
      <c r="K7" s="103">
        <f t="shared" ref="K7:K37" si="3">SUM(H7:J7)</f>
        <v>288927</v>
      </c>
      <c r="L7" s="103">
        <f t="shared" ref="L7:L39" si="4">G7+K7</f>
        <v>685406</v>
      </c>
      <c r="M7" s="83">
        <v>5880</v>
      </c>
      <c r="N7" s="104">
        <f t="shared" ref="N7:N39" si="5">SUM(L7:M7)</f>
        <v>691286</v>
      </c>
    </row>
    <row r="8" spans="1:14" s="15" customFormat="1">
      <c r="A8" s="149" t="s">
        <v>19</v>
      </c>
      <c r="B8" s="87" t="s">
        <v>16</v>
      </c>
      <c r="C8" s="83">
        <v>21.07</v>
      </c>
      <c r="D8" s="83">
        <v>0</v>
      </c>
      <c r="E8" s="106">
        <v>0</v>
      </c>
      <c r="F8" s="106">
        <v>0</v>
      </c>
      <c r="G8" s="103">
        <f t="shared" si="2"/>
        <v>21.07</v>
      </c>
      <c r="H8" s="83">
        <v>0</v>
      </c>
      <c r="I8" s="83">
        <v>0</v>
      </c>
      <c r="J8" s="83">
        <v>0</v>
      </c>
      <c r="K8" s="103">
        <f t="shared" si="3"/>
        <v>0</v>
      </c>
      <c r="L8" s="103">
        <f t="shared" si="4"/>
        <v>21.07</v>
      </c>
      <c r="M8" s="83">
        <v>0</v>
      </c>
      <c r="N8" s="104">
        <f t="shared" si="5"/>
        <v>21.07</v>
      </c>
    </row>
    <row r="9" spans="1:14" s="15" customFormat="1" ht="15.75">
      <c r="A9" s="149"/>
      <c r="B9" s="87" t="s">
        <v>17</v>
      </c>
      <c r="C9" s="83">
        <v>1669</v>
      </c>
      <c r="D9" s="83">
        <v>0</v>
      </c>
      <c r="E9" s="106">
        <v>0</v>
      </c>
      <c r="F9" s="106">
        <v>0</v>
      </c>
      <c r="G9" s="103">
        <f t="shared" si="2"/>
        <v>1669</v>
      </c>
      <c r="H9" s="83">
        <v>0</v>
      </c>
      <c r="I9" s="83">
        <v>0</v>
      </c>
      <c r="J9" s="83">
        <v>0</v>
      </c>
      <c r="K9" s="103">
        <f t="shared" si="3"/>
        <v>0</v>
      </c>
      <c r="L9" s="103">
        <f t="shared" si="4"/>
        <v>1669</v>
      </c>
      <c r="M9" s="83">
        <v>0</v>
      </c>
      <c r="N9" s="104">
        <f t="shared" si="5"/>
        <v>1669</v>
      </c>
    </row>
    <row r="10" spans="1:14" s="15" customFormat="1">
      <c r="A10" s="149" t="s">
        <v>20</v>
      </c>
      <c r="B10" s="87" t="s">
        <v>16</v>
      </c>
      <c r="C10" s="83">
        <v>1.39</v>
      </c>
      <c r="D10" s="83">
        <v>0</v>
      </c>
      <c r="E10" s="106">
        <v>0</v>
      </c>
      <c r="F10" s="106">
        <v>0</v>
      </c>
      <c r="G10" s="103">
        <f t="shared" si="2"/>
        <v>1.39</v>
      </c>
      <c r="H10" s="83">
        <v>0</v>
      </c>
      <c r="I10" s="83">
        <v>0</v>
      </c>
      <c r="J10" s="83">
        <v>0</v>
      </c>
      <c r="K10" s="103">
        <f>SUM(H10:J10)</f>
        <v>0</v>
      </c>
      <c r="L10" s="103">
        <f t="shared" si="4"/>
        <v>1.39</v>
      </c>
      <c r="M10" s="83">
        <v>0</v>
      </c>
      <c r="N10" s="104">
        <f t="shared" si="5"/>
        <v>1.39</v>
      </c>
    </row>
    <row r="11" spans="1:14" s="15" customFormat="1" ht="15.75">
      <c r="A11" s="149"/>
      <c r="B11" s="87" t="s">
        <v>17</v>
      </c>
      <c r="C11" s="83">
        <v>324</v>
      </c>
      <c r="D11" s="83">
        <v>0</v>
      </c>
      <c r="E11" s="106">
        <v>0</v>
      </c>
      <c r="F11" s="106">
        <v>0</v>
      </c>
      <c r="G11" s="103">
        <f t="shared" si="2"/>
        <v>324</v>
      </c>
      <c r="H11" s="83">
        <v>0</v>
      </c>
      <c r="I11" s="83">
        <v>0</v>
      </c>
      <c r="J11" s="83">
        <v>0</v>
      </c>
      <c r="K11" s="103">
        <f>SUM(H11:J11)</f>
        <v>0</v>
      </c>
      <c r="L11" s="103">
        <f t="shared" si="4"/>
        <v>324</v>
      </c>
      <c r="M11" s="83">
        <v>0</v>
      </c>
      <c r="N11" s="104">
        <f t="shared" si="5"/>
        <v>324</v>
      </c>
    </row>
    <row r="12" spans="1:14" s="15" customFormat="1" ht="15.75">
      <c r="A12" s="59" t="s">
        <v>21</v>
      </c>
      <c r="B12" s="87" t="s">
        <v>16</v>
      </c>
      <c r="C12" s="83">
        <v>725.09999999999991</v>
      </c>
      <c r="D12" s="83">
        <v>1023.75</v>
      </c>
      <c r="E12" s="106">
        <v>0</v>
      </c>
      <c r="F12" s="106">
        <v>0</v>
      </c>
      <c r="G12" s="116">
        <f>SUM(C12:F12)</f>
        <v>1748.85</v>
      </c>
      <c r="H12" s="83">
        <v>287.97999999999996</v>
      </c>
      <c r="I12" s="83">
        <v>52.12</v>
      </c>
      <c r="J12" s="83">
        <v>22.740000000000002</v>
      </c>
      <c r="K12" s="103">
        <f>SUM(H12:J12)</f>
        <v>362.84</v>
      </c>
      <c r="L12" s="103">
        <f>G12+K12</f>
        <v>2111.69</v>
      </c>
      <c r="M12" s="83">
        <v>3.49</v>
      </c>
      <c r="N12" s="104">
        <f>SUM(L12:M12)</f>
        <v>2115.1799999999998</v>
      </c>
    </row>
    <row r="13" spans="1:14" s="15" customFormat="1" ht="14.25" customHeight="1">
      <c r="A13" s="35" t="s">
        <v>37</v>
      </c>
      <c r="B13" s="87" t="s">
        <v>17</v>
      </c>
      <c r="C13" s="83">
        <v>36790</v>
      </c>
      <c r="D13" s="83">
        <v>57920</v>
      </c>
      <c r="E13" s="106">
        <v>0</v>
      </c>
      <c r="F13" s="106">
        <v>0</v>
      </c>
      <c r="G13" s="103">
        <f>SUM(C13:F13)</f>
        <v>94710</v>
      </c>
      <c r="H13" s="83">
        <v>12924</v>
      </c>
      <c r="I13" s="83">
        <v>2875</v>
      </c>
      <c r="J13" s="83">
        <v>251</v>
      </c>
      <c r="K13" s="103">
        <f t="shared" si="3"/>
        <v>16050</v>
      </c>
      <c r="L13" s="103">
        <f t="shared" si="4"/>
        <v>110760</v>
      </c>
      <c r="M13" s="83">
        <v>13</v>
      </c>
      <c r="N13" s="104">
        <f t="shared" si="5"/>
        <v>110773</v>
      </c>
    </row>
    <row r="14" spans="1:14" s="15" customFormat="1" ht="14.25" customHeight="1">
      <c r="A14" s="152" t="s">
        <v>23</v>
      </c>
      <c r="B14" s="87" t="s">
        <v>16</v>
      </c>
      <c r="C14" s="83">
        <v>4.8199999999999994</v>
      </c>
      <c r="D14" s="83">
        <v>11.46</v>
      </c>
      <c r="E14" s="106">
        <v>0</v>
      </c>
      <c r="F14" s="83">
        <v>0</v>
      </c>
      <c r="G14" s="103">
        <f t="shared" si="2"/>
        <v>16.28</v>
      </c>
      <c r="H14" s="83">
        <v>2.0700000000000003</v>
      </c>
      <c r="I14" s="83">
        <v>0</v>
      </c>
      <c r="J14" s="83">
        <v>0</v>
      </c>
      <c r="K14" s="103">
        <f t="shared" si="3"/>
        <v>2.0700000000000003</v>
      </c>
      <c r="L14" s="103">
        <f t="shared" si="4"/>
        <v>18.350000000000001</v>
      </c>
      <c r="M14" s="83">
        <v>0</v>
      </c>
      <c r="N14" s="104">
        <f t="shared" si="5"/>
        <v>18.350000000000001</v>
      </c>
    </row>
    <row r="15" spans="1:14" s="15" customFormat="1" ht="14.25" customHeight="1">
      <c r="A15" s="152"/>
      <c r="B15" s="87" t="s">
        <v>17</v>
      </c>
      <c r="C15" s="83">
        <v>955</v>
      </c>
      <c r="D15" s="83">
        <v>1444</v>
      </c>
      <c r="E15" s="106">
        <v>0</v>
      </c>
      <c r="F15" s="83">
        <v>0</v>
      </c>
      <c r="G15" s="103">
        <f t="shared" si="2"/>
        <v>2399</v>
      </c>
      <c r="H15" s="83">
        <v>330</v>
      </c>
      <c r="I15" s="83">
        <v>0</v>
      </c>
      <c r="J15" s="83">
        <v>0</v>
      </c>
      <c r="K15" s="103">
        <f t="shared" si="3"/>
        <v>330</v>
      </c>
      <c r="L15" s="103">
        <f t="shared" si="4"/>
        <v>2729</v>
      </c>
      <c r="M15" s="83">
        <v>0</v>
      </c>
      <c r="N15" s="104">
        <f t="shared" si="5"/>
        <v>2729</v>
      </c>
    </row>
    <row r="16" spans="1:14" s="15" customFormat="1" ht="14.25" customHeight="1">
      <c r="A16" s="152" t="s">
        <v>24</v>
      </c>
      <c r="B16" s="87" t="s">
        <v>16</v>
      </c>
      <c r="C16" s="83">
        <v>396.85000000000008</v>
      </c>
      <c r="D16" s="83">
        <v>724.65999999999985</v>
      </c>
      <c r="E16" s="106">
        <v>0</v>
      </c>
      <c r="F16" s="83">
        <v>5.35</v>
      </c>
      <c r="G16" s="103">
        <f t="shared" si="2"/>
        <v>1126.8599999999999</v>
      </c>
      <c r="H16" s="83">
        <v>165</v>
      </c>
      <c r="I16" s="83">
        <v>13.409999999999998</v>
      </c>
      <c r="J16" s="83">
        <v>0.73</v>
      </c>
      <c r="K16" s="103">
        <f t="shared" si="3"/>
        <v>179.14</v>
      </c>
      <c r="L16" s="103">
        <f t="shared" si="4"/>
        <v>1306</v>
      </c>
      <c r="M16" s="83">
        <v>0</v>
      </c>
      <c r="N16" s="104">
        <f t="shared" si="5"/>
        <v>1306</v>
      </c>
    </row>
    <row r="17" spans="1:14" s="15" customFormat="1" ht="14.25" customHeight="1">
      <c r="A17" s="152"/>
      <c r="B17" s="87" t="s">
        <v>17</v>
      </c>
      <c r="C17" s="83">
        <v>4193</v>
      </c>
      <c r="D17" s="83">
        <v>5265</v>
      </c>
      <c r="E17" s="106">
        <v>0</v>
      </c>
      <c r="F17" s="106">
        <v>94</v>
      </c>
      <c r="G17" s="103">
        <f t="shared" si="2"/>
        <v>9552</v>
      </c>
      <c r="H17" s="83">
        <v>1131</v>
      </c>
      <c r="I17" s="83">
        <v>130</v>
      </c>
      <c r="J17" s="83">
        <v>14</v>
      </c>
      <c r="K17" s="103">
        <f t="shared" si="3"/>
        <v>1275</v>
      </c>
      <c r="L17" s="103">
        <f t="shared" si="4"/>
        <v>10827</v>
      </c>
      <c r="M17" s="83">
        <v>0</v>
      </c>
      <c r="N17" s="104">
        <f t="shared" si="5"/>
        <v>10827</v>
      </c>
    </row>
    <row r="18" spans="1:14" s="15" customFormat="1" ht="14.25" customHeight="1">
      <c r="A18" s="151" t="s">
        <v>25</v>
      </c>
      <c r="B18" s="87" t="s">
        <v>16</v>
      </c>
      <c r="C18" s="83">
        <v>1.7200000000000002</v>
      </c>
      <c r="D18" s="83">
        <v>4.59</v>
      </c>
      <c r="E18" s="106">
        <v>0</v>
      </c>
      <c r="F18" s="106">
        <v>0</v>
      </c>
      <c r="G18" s="103">
        <f t="shared" si="2"/>
        <v>6.3100000000000005</v>
      </c>
      <c r="H18" s="83">
        <v>0</v>
      </c>
      <c r="I18" s="83">
        <v>0</v>
      </c>
      <c r="J18" s="83">
        <v>0</v>
      </c>
      <c r="K18" s="103">
        <f t="shared" si="3"/>
        <v>0</v>
      </c>
      <c r="L18" s="103">
        <f t="shared" si="4"/>
        <v>6.3100000000000005</v>
      </c>
      <c r="M18" s="83">
        <v>0</v>
      </c>
      <c r="N18" s="104">
        <f t="shared" si="5"/>
        <v>6.3100000000000005</v>
      </c>
    </row>
    <row r="19" spans="1:14" s="15" customFormat="1" ht="14.25" customHeight="1">
      <c r="A19" s="151"/>
      <c r="B19" s="87" t="s">
        <v>17</v>
      </c>
      <c r="C19" s="83">
        <v>553</v>
      </c>
      <c r="D19" s="83">
        <v>1153</v>
      </c>
      <c r="E19" s="106">
        <v>0</v>
      </c>
      <c r="F19" s="106">
        <v>0</v>
      </c>
      <c r="G19" s="103">
        <f t="shared" si="2"/>
        <v>1706</v>
      </c>
      <c r="H19" s="83">
        <v>0</v>
      </c>
      <c r="I19" s="83">
        <v>0</v>
      </c>
      <c r="J19" s="83">
        <v>0</v>
      </c>
      <c r="K19" s="103">
        <f t="shared" si="3"/>
        <v>0</v>
      </c>
      <c r="L19" s="103">
        <f t="shared" si="4"/>
        <v>1706</v>
      </c>
      <c r="M19" s="83">
        <v>0</v>
      </c>
      <c r="N19" s="104">
        <f t="shared" si="5"/>
        <v>1706</v>
      </c>
    </row>
    <row r="20" spans="1:14" s="15" customFormat="1" ht="14.25" customHeight="1">
      <c r="A20" s="151" t="s">
        <v>26</v>
      </c>
      <c r="B20" s="87" t="s">
        <v>16</v>
      </c>
      <c r="C20" s="83">
        <v>0</v>
      </c>
      <c r="D20" s="83">
        <v>0</v>
      </c>
      <c r="E20" s="106">
        <v>0</v>
      </c>
      <c r="F20" s="106">
        <v>0</v>
      </c>
      <c r="G20" s="103">
        <f t="shared" si="2"/>
        <v>0</v>
      </c>
      <c r="H20" s="83">
        <v>0</v>
      </c>
      <c r="I20" s="83">
        <v>0</v>
      </c>
      <c r="J20" s="83">
        <v>0</v>
      </c>
      <c r="K20" s="103">
        <f t="shared" si="3"/>
        <v>0</v>
      </c>
      <c r="L20" s="103">
        <f t="shared" si="4"/>
        <v>0</v>
      </c>
      <c r="M20" s="83">
        <v>0</v>
      </c>
      <c r="N20" s="104">
        <f t="shared" si="5"/>
        <v>0</v>
      </c>
    </row>
    <row r="21" spans="1:14" s="15" customFormat="1" ht="14.25" customHeight="1">
      <c r="A21" s="151"/>
      <c r="B21" s="87" t="s">
        <v>17</v>
      </c>
      <c r="C21" s="83">
        <v>0</v>
      </c>
      <c r="D21" s="83">
        <v>0</v>
      </c>
      <c r="E21" s="106">
        <v>0</v>
      </c>
      <c r="F21" s="106">
        <v>0</v>
      </c>
      <c r="G21" s="103">
        <f t="shared" si="2"/>
        <v>0</v>
      </c>
      <c r="H21" s="83">
        <v>0</v>
      </c>
      <c r="I21" s="83">
        <v>0</v>
      </c>
      <c r="J21" s="83">
        <v>0</v>
      </c>
      <c r="K21" s="103">
        <f t="shared" si="3"/>
        <v>0</v>
      </c>
      <c r="L21" s="103">
        <f t="shared" si="4"/>
        <v>0</v>
      </c>
      <c r="M21" s="83">
        <v>0</v>
      </c>
      <c r="N21" s="104">
        <f t="shared" si="5"/>
        <v>0</v>
      </c>
    </row>
    <row r="22" spans="1:14" s="15" customFormat="1" ht="14.25" customHeight="1">
      <c r="A22" s="59" t="s">
        <v>27</v>
      </c>
      <c r="B22" s="87" t="s">
        <v>16</v>
      </c>
      <c r="C22" s="82">
        <v>50.260000000000005</v>
      </c>
      <c r="D22" s="82">
        <v>44.809999999999995</v>
      </c>
      <c r="E22" s="106">
        <v>0</v>
      </c>
      <c r="F22" s="106">
        <v>0</v>
      </c>
      <c r="G22" s="103">
        <f t="shared" si="2"/>
        <v>95.07</v>
      </c>
      <c r="H22" s="82">
        <v>79.239999999999995</v>
      </c>
      <c r="I22" s="82">
        <v>1.4400000000000002</v>
      </c>
      <c r="J22" s="82">
        <v>0</v>
      </c>
      <c r="K22" s="103">
        <f t="shared" si="3"/>
        <v>80.679999999999993</v>
      </c>
      <c r="L22" s="103">
        <f t="shared" si="4"/>
        <v>175.75</v>
      </c>
      <c r="M22" s="82">
        <v>0.2</v>
      </c>
      <c r="N22" s="104">
        <f t="shared" si="5"/>
        <v>175.95</v>
      </c>
    </row>
    <row r="23" spans="1:14" s="15" customFormat="1" ht="14.25" customHeight="1">
      <c r="A23" s="60"/>
      <c r="B23" s="87" t="s">
        <v>17</v>
      </c>
      <c r="C23" s="83">
        <v>5079</v>
      </c>
      <c r="D23" s="83">
        <v>3785</v>
      </c>
      <c r="E23" s="106">
        <v>0</v>
      </c>
      <c r="F23" s="106">
        <v>0</v>
      </c>
      <c r="G23" s="103">
        <f t="shared" si="2"/>
        <v>8864</v>
      </c>
      <c r="H23" s="83">
        <v>8090</v>
      </c>
      <c r="I23" s="83">
        <v>127</v>
      </c>
      <c r="J23" s="83">
        <v>0</v>
      </c>
      <c r="K23" s="103">
        <f t="shared" si="3"/>
        <v>8217</v>
      </c>
      <c r="L23" s="103">
        <f t="shared" si="4"/>
        <v>17081</v>
      </c>
      <c r="M23" s="83">
        <v>26</v>
      </c>
      <c r="N23" s="104">
        <f t="shared" si="5"/>
        <v>17107</v>
      </c>
    </row>
    <row r="24" spans="1:14" s="15" customFormat="1" ht="14.25" customHeight="1">
      <c r="A24" s="152" t="s">
        <v>28</v>
      </c>
      <c r="B24" s="87" t="s">
        <v>16</v>
      </c>
      <c r="C24" s="83">
        <v>115.05000000000001</v>
      </c>
      <c r="D24" s="83">
        <v>20.23</v>
      </c>
      <c r="E24" s="83">
        <v>3.33</v>
      </c>
      <c r="F24" s="83">
        <v>3.43</v>
      </c>
      <c r="G24" s="103">
        <f t="shared" si="2"/>
        <v>142.04000000000002</v>
      </c>
      <c r="H24" s="83">
        <v>21.4</v>
      </c>
      <c r="I24" s="83">
        <v>3.96</v>
      </c>
      <c r="J24" s="83">
        <v>1.87</v>
      </c>
      <c r="K24" s="103">
        <f>SUM(H24:J24)</f>
        <v>27.23</v>
      </c>
      <c r="L24" s="103">
        <f t="shared" si="4"/>
        <v>169.27</v>
      </c>
      <c r="M24" s="83">
        <v>7.8100000000000005</v>
      </c>
      <c r="N24" s="104">
        <f t="shared" si="5"/>
        <v>177.08</v>
      </c>
    </row>
    <row r="25" spans="1:14" s="15" customFormat="1" ht="14.25" customHeight="1">
      <c r="A25" s="152"/>
      <c r="B25" s="87" t="s">
        <v>17</v>
      </c>
      <c r="C25" s="83">
        <v>4984</v>
      </c>
      <c r="D25" s="83">
        <v>1065</v>
      </c>
      <c r="E25" s="83">
        <v>24</v>
      </c>
      <c r="F25" s="83">
        <v>29</v>
      </c>
      <c r="G25" s="103">
        <f t="shared" si="2"/>
        <v>6102</v>
      </c>
      <c r="H25" s="83">
        <v>1412</v>
      </c>
      <c r="I25" s="83">
        <v>200</v>
      </c>
      <c r="J25" s="83">
        <v>148</v>
      </c>
      <c r="K25" s="103">
        <f t="shared" si="3"/>
        <v>1760</v>
      </c>
      <c r="L25" s="103">
        <f t="shared" si="4"/>
        <v>7862</v>
      </c>
      <c r="M25" s="83">
        <v>54</v>
      </c>
      <c r="N25" s="104">
        <f t="shared" si="5"/>
        <v>7916</v>
      </c>
    </row>
    <row r="26" spans="1:14" s="15" customFormat="1" ht="14.25" customHeight="1">
      <c r="A26" s="152" t="s">
        <v>29</v>
      </c>
      <c r="B26" s="87" t="s">
        <v>16</v>
      </c>
      <c r="C26" s="83">
        <v>0</v>
      </c>
      <c r="D26" s="83">
        <v>0</v>
      </c>
      <c r="E26" s="106">
        <v>0</v>
      </c>
      <c r="F26" s="106">
        <v>0</v>
      </c>
      <c r="G26" s="103">
        <f t="shared" si="2"/>
        <v>0</v>
      </c>
      <c r="H26" s="83">
        <v>0</v>
      </c>
      <c r="I26" s="83">
        <v>0</v>
      </c>
      <c r="J26" s="83">
        <v>0</v>
      </c>
      <c r="K26" s="103">
        <f t="shared" si="3"/>
        <v>0</v>
      </c>
      <c r="L26" s="103">
        <f t="shared" si="4"/>
        <v>0</v>
      </c>
      <c r="M26" s="83">
        <v>0</v>
      </c>
      <c r="N26" s="104">
        <f t="shared" si="5"/>
        <v>0</v>
      </c>
    </row>
    <row r="27" spans="1:14" s="15" customFormat="1" ht="14.25" customHeight="1">
      <c r="A27" s="152"/>
      <c r="B27" s="87" t="s">
        <v>17</v>
      </c>
      <c r="C27" s="83">
        <v>0</v>
      </c>
      <c r="D27" s="83">
        <v>0</v>
      </c>
      <c r="E27" s="106">
        <v>0</v>
      </c>
      <c r="F27" s="106">
        <v>0</v>
      </c>
      <c r="G27" s="103">
        <f t="shared" si="2"/>
        <v>0</v>
      </c>
      <c r="H27" s="83">
        <v>0</v>
      </c>
      <c r="I27" s="83">
        <v>0</v>
      </c>
      <c r="J27" s="83">
        <v>0</v>
      </c>
      <c r="K27" s="103">
        <f t="shared" si="3"/>
        <v>0</v>
      </c>
      <c r="L27" s="103">
        <f t="shared" si="4"/>
        <v>0</v>
      </c>
      <c r="M27" s="83">
        <v>0</v>
      </c>
      <c r="N27" s="104">
        <f t="shared" si="5"/>
        <v>0</v>
      </c>
    </row>
    <row r="28" spans="1:14" s="15" customFormat="1" ht="14.25" customHeight="1">
      <c r="A28" s="152" t="s">
        <v>30</v>
      </c>
      <c r="B28" s="87" t="s">
        <v>16</v>
      </c>
      <c r="C28" s="83">
        <v>0</v>
      </c>
      <c r="D28" s="83">
        <v>0.18</v>
      </c>
      <c r="E28" s="106">
        <v>0</v>
      </c>
      <c r="F28" s="83">
        <v>3.67</v>
      </c>
      <c r="G28" s="103">
        <f t="shared" si="2"/>
        <v>3.85</v>
      </c>
      <c r="H28" s="83">
        <v>0</v>
      </c>
      <c r="I28" s="83">
        <v>0</v>
      </c>
      <c r="J28" s="83">
        <v>0</v>
      </c>
      <c r="K28" s="103">
        <f t="shared" si="3"/>
        <v>0</v>
      </c>
      <c r="L28" s="103">
        <f t="shared" si="4"/>
        <v>3.85</v>
      </c>
      <c r="M28" s="83">
        <v>0</v>
      </c>
      <c r="N28" s="104">
        <f t="shared" si="5"/>
        <v>3.85</v>
      </c>
    </row>
    <row r="29" spans="1:14" s="15" customFormat="1" ht="14.25" customHeight="1">
      <c r="A29" s="152"/>
      <c r="B29" s="87" t="s">
        <v>17</v>
      </c>
      <c r="C29" s="83">
        <v>0</v>
      </c>
      <c r="D29" s="83">
        <v>1</v>
      </c>
      <c r="E29" s="106">
        <v>0</v>
      </c>
      <c r="F29" s="83">
        <v>32</v>
      </c>
      <c r="G29" s="103">
        <f t="shared" si="2"/>
        <v>33</v>
      </c>
      <c r="H29" s="83">
        <v>0</v>
      </c>
      <c r="I29" s="83">
        <v>0</v>
      </c>
      <c r="J29" s="83">
        <v>0</v>
      </c>
      <c r="K29" s="103">
        <f t="shared" si="3"/>
        <v>0</v>
      </c>
      <c r="L29" s="103">
        <f t="shared" si="4"/>
        <v>33</v>
      </c>
      <c r="M29" s="83">
        <v>0</v>
      </c>
      <c r="N29" s="104">
        <f t="shared" si="5"/>
        <v>33</v>
      </c>
    </row>
    <row r="30" spans="1:14" s="15" customFormat="1" ht="14.25" customHeight="1">
      <c r="A30" s="152" t="s">
        <v>31</v>
      </c>
      <c r="B30" s="87" t="s">
        <v>16</v>
      </c>
      <c r="C30" s="83">
        <v>223.6</v>
      </c>
      <c r="D30" s="83">
        <v>33.610000000000007</v>
      </c>
      <c r="E30" s="106">
        <v>0</v>
      </c>
      <c r="F30" s="83">
        <v>7.0000000000000007E-2</v>
      </c>
      <c r="G30" s="103">
        <f t="shared" si="2"/>
        <v>257.27999999999997</v>
      </c>
      <c r="H30" s="83">
        <v>146.41</v>
      </c>
      <c r="I30" s="83">
        <v>1.6900000000000002</v>
      </c>
      <c r="J30" s="83">
        <v>3.5300000000000002</v>
      </c>
      <c r="K30" s="103">
        <f t="shared" si="3"/>
        <v>151.63</v>
      </c>
      <c r="L30" s="103">
        <f t="shared" si="4"/>
        <v>408.90999999999997</v>
      </c>
      <c r="M30" s="83">
        <v>8.65</v>
      </c>
      <c r="N30" s="104">
        <f t="shared" si="5"/>
        <v>417.55999999999995</v>
      </c>
    </row>
    <row r="31" spans="1:14" s="15" customFormat="1" ht="14.25" customHeight="1">
      <c r="A31" s="152"/>
      <c r="B31" s="87" t="s">
        <v>17</v>
      </c>
      <c r="C31" s="83">
        <v>26664</v>
      </c>
      <c r="D31" s="83">
        <v>4850</v>
      </c>
      <c r="E31" s="106">
        <v>0</v>
      </c>
      <c r="F31" s="83">
        <v>18</v>
      </c>
      <c r="G31" s="103">
        <f t="shared" si="2"/>
        <v>31532</v>
      </c>
      <c r="H31" s="83">
        <v>9723</v>
      </c>
      <c r="I31" s="83">
        <v>292</v>
      </c>
      <c r="J31" s="83">
        <v>799</v>
      </c>
      <c r="K31" s="103">
        <f t="shared" si="3"/>
        <v>10814</v>
      </c>
      <c r="L31" s="103">
        <f t="shared" si="4"/>
        <v>42346</v>
      </c>
      <c r="M31" s="83">
        <v>1789</v>
      </c>
      <c r="N31" s="104">
        <f t="shared" si="5"/>
        <v>44135</v>
      </c>
    </row>
    <row r="32" spans="1:14" s="15" customFormat="1" ht="14.25" customHeight="1">
      <c r="A32" s="152" t="s">
        <v>32</v>
      </c>
      <c r="B32" s="87" t="s">
        <v>16</v>
      </c>
      <c r="C32" s="83">
        <v>0</v>
      </c>
      <c r="D32" s="83">
        <v>0</v>
      </c>
      <c r="E32" s="106">
        <v>0</v>
      </c>
      <c r="F32" s="106">
        <v>0</v>
      </c>
      <c r="G32" s="103">
        <f t="shared" si="2"/>
        <v>0</v>
      </c>
      <c r="H32" s="83">
        <v>0</v>
      </c>
      <c r="I32" s="83">
        <v>0</v>
      </c>
      <c r="J32" s="83">
        <v>0</v>
      </c>
      <c r="K32" s="103">
        <f t="shared" si="3"/>
        <v>0</v>
      </c>
      <c r="L32" s="103">
        <f t="shared" si="4"/>
        <v>0</v>
      </c>
      <c r="M32" s="83">
        <v>0</v>
      </c>
      <c r="N32" s="104">
        <f t="shared" si="5"/>
        <v>0</v>
      </c>
    </row>
    <row r="33" spans="1:17" s="15" customFormat="1" ht="14.25" customHeight="1">
      <c r="A33" s="152"/>
      <c r="B33" s="87" t="s">
        <v>17</v>
      </c>
      <c r="C33" s="83">
        <v>0</v>
      </c>
      <c r="D33" s="83">
        <v>0</v>
      </c>
      <c r="E33" s="106">
        <v>0</v>
      </c>
      <c r="F33" s="106">
        <v>0</v>
      </c>
      <c r="G33" s="103">
        <f t="shared" si="2"/>
        <v>0</v>
      </c>
      <c r="H33" s="83">
        <v>0</v>
      </c>
      <c r="I33" s="83">
        <v>0</v>
      </c>
      <c r="J33" s="83">
        <v>0</v>
      </c>
      <c r="K33" s="103">
        <f t="shared" si="3"/>
        <v>0</v>
      </c>
      <c r="L33" s="103">
        <f t="shared" si="4"/>
        <v>0</v>
      </c>
      <c r="M33" s="83">
        <v>0</v>
      </c>
      <c r="N33" s="104">
        <f t="shared" si="5"/>
        <v>0</v>
      </c>
    </row>
    <row r="34" spans="1:17" s="15" customFormat="1" ht="14.25" customHeight="1">
      <c r="A34" s="152" t="s">
        <v>33</v>
      </c>
      <c r="B34" s="87" t="s">
        <v>16</v>
      </c>
      <c r="C34" s="83">
        <v>0</v>
      </c>
      <c r="D34" s="83">
        <v>0</v>
      </c>
      <c r="E34" s="106">
        <v>0</v>
      </c>
      <c r="F34" s="83">
        <v>0</v>
      </c>
      <c r="G34" s="103">
        <f t="shared" si="2"/>
        <v>0</v>
      </c>
      <c r="H34" s="83">
        <v>0</v>
      </c>
      <c r="I34" s="83">
        <v>0</v>
      </c>
      <c r="J34" s="83">
        <v>0</v>
      </c>
      <c r="K34" s="103">
        <f t="shared" si="3"/>
        <v>0</v>
      </c>
      <c r="L34" s="103">
        <f t="shared" si="4"/>
        <v>0</v>
      </c>
      <c r="M34" s="83">
        <v>0</v>
      </c>
      <c r="N34" s="104">
        <f t="shared" si="5"/>
        <v>0</v>
      </c>
    </row>
    <row r="35" spans="1:17" s="15" customFormat="1" ht="14.25" customHeight="1">
      <c r="A35" s="152"/>
      <c r="B35" s="87" t="s">
        <v>17</v>
      </c>
      <c r="C35" s="83">
        <v>0</v>
      </c>
      <c r="D35" s="83">
        <v>0</v>
      </c>
      <c r="E35" s="106">
        <v>0</v>
      </c>
      <c r="F35" s="83">
        <v>0</v>
      </c>
      <c r="G35" s="103">
        <f t="shared" si="2"/>
        <v>0</v>
      </c>
      <c r="H35" s="83">
        <v>0</v>
      </c>
      <c r="I35" s="83">
        <v>0</v>
      </c>
      <c r="J35" s="83">
        <v>0</v>
      </c>
      <c r="K35" s="103">
        <f t="shared" si="3"/>
        <v>0</v>
      </c>
      <c r="L35" s="103">
        <f t="shared" si="4"/>
        <v>0</v>
      </c>
      <c r="M35" s="83">
        <v>0</v>
      </c>
      <c r="N35" s="104">
        <f t="shared" si="5"/>
        <v>0</v>
      </c>
    </row>
    <row r="36" spans="1:17" s="15" customFormat="1" ht="14.25" customHeight="1">
      <c r="A36" s="152" t="s">
        <v>34</v>
      </c>
      <c r="B36" s="87" t="s">
        <v>16</v>
      </c>
      <c r="C36" s="83">
        <v>0</v>
      </c>
      <c r="D36" s="83">
        <v>0</v>
      </c>
      <c r="E36" s="106">
        <v>0</v>
      </c>
      <c r="F36" s="106">
        <v>0</v>
      </c>
      <c r="G36" s="103">
        <f t="shared" si="2"/>
        <v>0</v>
      </c>
      <c r="H36" s="83">
        <v>0</v>
      </c>
      <c r="I36" s="83">
        <v>0</v>
      </c>
      <c r="J36" s="83">
        <v>0</v>
      </c>
      <c r="K36" s="103">
        <f t="shared" si="3"/>
        <v>0</v>
      </c>
      <c r="L36" s="103">
        <f t="shared" si="4"/>
        <v>0</v>
      </c>
      <c r="M36" s="83">
        <v>0</v>
      </c>
      <c r="N36" s="104">
        <f t="shared" si="5"/>
        <v>0</v>
      </c>
      <c r="O36" s="18"/>
      <c r="P36" s="18"/>
      <c r="Q36" s="18"/>
    </row>
    <row r="37" spans="1:17" s="15" customFormat="1" ht="14.25" customHeight="1">
      <c r="A37" s="152"/>
      <c r="B37" s="87" t="s">
        <v>17</v>
      </c>
      <c r="C37" s="83">
        <v>0</v>
      </c>
      <c r="D37" s="83">
        <v>0</v>
      </c>
      <c r="E37" s="106">
        <v>0</v>
      </c>
      <c r="F37" s="106">
        <v>0</v>
      </c>
      <c r="G37" s="103">
        <f t="shared" si="2"/>
        <v>0</v>
      </c>
      <c r="H37" s="83">
        <v>0</v>
      </c>
      <c r="I37" s="83">
        <v>0</v>
      </c>
      <c r="J37" s="83">
        <v>0</v>
      </c>
      <c r="K37" s="103">
        <f t="shared" si="3"/>
        <v>0</v>
      </c>
      <c r="L37" s="103">
        <f t="shared" si="4"/>
        <v>0</v>
      </c>
      <c r="M37" s="83">
        <v>0</v>
      </c>
      <c r="N37" s="104">
        <f t="shared" si="5"/>
        <v>0</v>
      </c>
      <c r="O37" s="18"/>
      <c r="P37" s="18"/>
      <c r="Q37" s="18"/>
    </row>
    <row r="38" spans="1:17" s="15" customFormat="1" ht="18.75" customHeight="1">
      <c r="A38" s="60" t="s">
        <v>35</v>
      </c>
      <c r="B38" s="87" t="s">
        <v>16</v>
      </c>
      <c r="C38" s="116">
        <f>C4+C12+C14+C16+C18+C20+C22+C24+C26+C28+C30+C32+C34+C36</f>
        <v>2406.84</v>
      </c>
      <c r="D38" s="103">
        <f t="shared" ref="D38:F39" si="6">D4+D12+D14+D16+D18+D20+D22+D24+D26+D28+D30+D32+D34+D36</f>
        <v>2220.9700000000003</v>
      </c>
      <c r="E38" s="103">
        <f t="shared" si="6"/>
        <v>3.33</v>
      </c>
      <c r="F38" s="103">
        <f t="shared" si="6"/>
        <v>12.52</v>
      </c>
      <c r="G38" s="103">
        <f>SUM(C38:F38)</f>
        <v>4643.6600000000008</v>
      </c>
      <c r="H38" s="103">
        <f t="shared" ref="H38:J39" si="7">H4+H12+H14+H16+H18+H20+H22+H24+H26+H28+H30+H32+H34+H36</f>
        <v>1530.88</v>
      </c>
      <c r="I38" s="103">
        <f t="shared" si="7"/>
        <v>141.58999999999997</v>
      </c>
      <c r="J38" s="103">
        <f t="shared" si="7"/>
        <v>139.35</v>
      </c>
      <c r="K38" s="103">
        <f>SUM(H38:J38)</f>
        <v>1811.82</v>
      </c>
      <c r="L38" s="103">
        <f>G38+K38</f>
        <v>6455.4800000000005</v>
      </c>
      <c r="M38" s="116">
        <f>M4+M12+M14+M16+M18+M20+M22+M24+M26+M28+M30+M32+M34+M36</f>
        <v>53.150000000000013</v>
      </c>
      <c r="N38" s="104">
        <f>SUM(L38:M38)</f>
        <v>6508.63</v>
      </c>
      <c r="O38" s="17"/>
      <c r="P38" s="18"/>
      <c r="Q38" s="18"/>
    </row>
    <row r="39" spans="1:17" s="15" customFormat="1" ht="15.75">
      <c r="A39" s="35"/>
      <c r="B39" s="87" t="s">
        <v>17</v>
      </c>
      <c r="C39" s="103">
        <f>C5+C13+C15+C17+C19+C21+C23+C25+C27+C29+C31+C33+C35+C37</f>
        <v>373732</v>
      </c>
      <c r="D39" s="103">
        <f t="shared" si="6"/>
        <v>179441</v>
      </c>
      <c r="E39" s="103">
        <f t="shared" si="6"/>
        <v>24</v>
      </c>
      <c r="F39" s="103">
        <f t="shared" si="6"/>
        <v>173</v>
      </c>
      <c r="G39" s="103">
        <f t="shared" si="2"/>
        <v>553370</v>
      </c>
      <c r="H39" s="103">
        <f t="shared" si="7"/>
        <v>265369</v>
      </c>
      <c r="I39" s="103">
        <f t="shared" si="7"/>
        <v>24601</v>
      </c>
      <c r="J39" s="103">
        <f t="shared" si="7"/>
        <v>37403</v>
      </c>
      <c r="K39" s="103">
        <f>SUM(H39:J39)</f>
        <v>327373</v>
      </c>
      <c r="L39" s="103">
        <f t="shared" si="4"/>
        <v>880743</v>
      </c>
      <c r="M39" s="103">
        <f>M5+M13+M15+M17+M19+M21+M23+M25+M27+M29+M31+M33+M35+M37</f>
        <v>7762</v>
      </c>
      <c r="N39" s="104">
        <f t="shared" si="5"/>
        <v>888505</v>
      </c>
      <c r="O39" s="18"/>
      <c r="P39" s="18"/>
      <c r="Q39" s="18"/>
    </row>
    <row r="40" spans="1:17" s="15" customFormat="1"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47"/>
      <c r="O40" s="18"/>
      <c r="P40" s="18"/>
      <c r="Q40" s="18"/>
    </row>
    <row r="41" spans="1:17" s="15" customFormat="1">
      <c r="N41" s="39"/>
      <c r="O41" s="18"/>
      <c r="P41" s="18"/>
      <c r="Q41" s="18"/>
    </row>
    <row r="42" spans="1:17">
      <c r="Q42" s="16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honeticPr fontId="0" type="noConversion"/>
  <pageMargins left="0.17" right="0.17" top="0.2" bottom="0.17" header="0.17" footer="0.17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Q49"/>
  <sheetViews>
    <sheetView zoomScale="85" zoomScaleNormal="85" workbookViewId="0">
      <selection activeCell="R18" sqref="R18"/>
    </sheetView>
  </sheetViews>
  <sheetFormatPr defaultRowHeight="15"/>
  <cols>
    <col min="1" max="1" width="34.7109375" style="10" customWidth="1"/>
    <col min="2" max="2" width="4" style="10" customWidth="1"/>
    <col min="3" max="3" width="7.7109375" style="10" customWidth="1"/>
    <col min="4" max="4" width="8.5703125" style="10" customWidth="1"/>
    <col min="5" max="6" width="6.42578125" style="10" customWidth="1"/>
    <col min="7" max="7" width="12.28515625" style="10" customWidth="1"/>
    <col min="8" max="8" width="9.42578125" style="10" bestFit="1" customWidth="1"/>
    <col min="9" max="9" width="7.42578125" style="10" customWidth="1"/>
    <col min="10" max="10" width="9.140625" style="10"/>
    <col min="11" max="11" width="10.7109375" style="10" customWidth="1"/>
    <col min="12" max="12" width="7.85546875" style="10" customWidth="1"/>
    <col min="13" max="13" width="7.42578125" style="10" customWidth="1"/>
    <col min="14" max="14" width="11.5703125" style="38" customWidth="1"/>
    <col min="15" max="16384" width="9.140625" style="10"/>
  </cols>
  <sheetData>
    <row r="1" spans="1:16" ht="13.5" customHeight="1">
      <c r="A1" s="13" t="s">
        <v>60</v>
      </c>
    </row>
    <row r="2" spans="1:16" ht="12" customHeight="1">
      <c r="A2" s="61" t="s">
        <v>0</v>
      </c>
      <c r="B2" s="106"/>
      <c r="C2" s="158" t="s">
        <v>1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04" t="s">
        <v>2</v>
      </c>
    </row>
    <row r="3" spans="1:16" ht="24" customHeight="1">
      <c r="A3" s="61" t="s">
        <v>3</v>
      </c>
      <c r="B3" s="106"/>
      <c r="C3" s="106" t="s">
        <v>36</v>
      </c>
      <c r="D3" s="106" t="s">
        <v>5</v>
      </c>
      <c r="E3" s="106" t="s">
        <v>6</v>
      </c>
      <c r="F3" s="106" t="s">
        <v>7</v>
      </c>
      <c r="G3" s="106" t="s">
        <v>8</v>
      </c>
      <c r="H3" s="106" t="s">
        <v>9</v>
      </c>
      <c r="I3" s="106" t="s">
        <v>10</v>
      </c>
      <c r="J3" s="106" t="s">
        <v>11</v>
      </c>
      <c r="K3" s="106" t="s">
        <v>12</v>
      </c>
      <c r="L3" s="106" t="s">
        <v>13</v>
      </c>
      <c r="M3" s="106" t="s">
        <v>14</v>
      </c>
      <c r="N3" s="117"/>
    </row>
    <row r="4" spans="1:16" ht="14.25" customHeight="1">
      <c r="A4" s="62" t="s">
        <v>15</v>
      </c>
      <c r="B4" s="106" t="s">
        <v>16</v>
      </c>
      <c r="C4" s="79">
        <f t="shared" ref="C4:F5" si="0">C6+C8+C10</f>
        <v>1467.71</v>
      </c>
      <c r="D4" s="79">
        <f t="shared" si="0"/>
        <v>582.82000000000005</v>
      </c>
      <c r="E4" s="79">
        <f t="shared" si="0"/>
        <v>4.8</v>
      </c>
      <c r="F4" s="79">
        <f t="shared" si="0"/>
        <v>14.77</v>
      </c>
      <c r="G4" s="79">
        <f>SUM(C4:F4)</f>
        <v>2070.1000000000004</v>
      </c>
      <c r="H4" s="79">
        <f t="shared" ref="H4:J5" si="1">H6+H8+H10</f>
        <v>1921.2500000000002</v>
      </c>
      <c r="I4" s="79">
        <f t="shared" si="1"/>
        <v>125.99999999999999</v>
      </c>
      <c r="J4" s="79">
        <f t="shared" si="1"/>
        <v>341.71999999999997</v>
      </c>
      <c r="K4" s="79">
        <f>SUM(H4:J4)</f>
        <v>2388.9700000000003</v>
      </c>
      <c r="L4" s="79">
        <f>G4+K4</f>
        <v>4459.0700000000006</v>
      </c>
      <c r="M4" s="79">
        <f>M6+M8+M10</f>
        <v>1359.39</v>
      </c>
      <c r="N4" s="80">
        <f>SUM(L4:M4)</f>
        <v>5818.4600000000009</v>
      </c>
    </row>
    <row r="5" spans="1:16" ht="13.5" customHeight="1">
      <c r="A5" s="63"/>
      <c r="B5" s="106" t="s">
        <v>38</v>
      </c>
      <c r="C5" s="81">
        <f t="shared" si="0"/>
        <v>320178</v>
      </c>
      <c r="D5" s="81">
        <f t="shared" si="0"/>
        <v>131177</v>
      </c>
      <c r="E5" s="81">
        <f t="shared" si="0"/>
        <v>120</v>
      </c>
      <c r="F5" s="81">
        <f t="shared" si="0"/>
        <v>1780</v>
      </c>
      <c r="G5" s="81">
        <f>SUM(C5:F5)</f>
        <v>453255</v>
      </c>
      <c r="H5" s="81">
        <f t="shared" si="1"/>
        <v>394050</v>
      </c>
      <c r="I5" s="81">
        <f t="shared" si="1"/>
        <v>27328</v>
      </c>
      <c r="J5" s="81">
        <f t="shared" si="1"/>
        <v>75647</v>
      </c>
      <c r="K5" s="81">
        <f>SUM(H5:J5)</f>
        <v>497025</v>
      </c>
      <c r="L5" s="81">
        <f>G5+K5</f>
        <v>950280</v>
      </c>
      <c r="M5" s="81">
        <f>M7+M9+M11</f>
        <v>199894</v>
      </c>
      <c r="N5" s="80">
        <f>SUM(L5:M5)</f>
        <v>1150174</v>
      </c>
    </row>
    <row r="6" spans="1:16" ht="17.25" customHeight="1">
      <c r="A6" s="159" t="s">
        <v>39</v>
      </c>
      <c r="B6" s="106" t="s">
        <v>16</v>
      </c>
      <c r="C6" s="83">
        <v>672.39</v>
      </c>
      <c r="D6" s="83">
        <v>392.00000000000006</v>
      </c>
      <c r="E6" s="101">
        <v>0</v>
      </c>
      <c r="F6" s="83">
        <v>9.01</v>
      </c>
      <c r="G6" s="101">
        <f>SUM(C6:F6)</f>
        <v>1073.4000000000001</v>
      </c>
      <c r="H6" s="83">
        <v>1344.3200000000002</v>
      </c>
      <c r="I6" s="83">
        <v>111.13999999999999</v>
      </c>
      <c r="J6" s="83">
        <v>292.10999999999996</v>
      </c>
      <c r="K6" s="101">
        <f>SUM(H6:J6)</f>
        <v>1747.57</v>
      </c>
      <c r="L6" s="101">
        <f>G6+K6</f>
        <v>2820.9700000000003</v>
      </c>
      <c r="M6" s="83">
        <v>1079.0600000000002</v>
      </c>
      <c r="N6" s="118">
        <f>SUM(L6:M6)</f>
        <v>3900.0300000000007</v>
      </c>
    </row>
    <row r="7" spans="1:16" ht="15.75" customHeight="1">
      <c r="A7" s="159"/>
      <c r="B7" s="106" t="s">
        <v>38</v>
      </c>
      <c r="C7" s="83">
        <v>185421</v>
      </c>
      <c r="D7" s="83">
        <v>106361</v>
      </c>
      <c r="E7" s="101">
        <v>0</v>
      </c>
      <c r="F7" s="83">
        <v>1562</v>
      </c>
      <c r="G7" s="119">
        <f t="shared" ref="G7:G39" si="2">SUM(C7:F7)</f>
        <v>293344</v>
      </c>
      <c r="H7" s="83">
        <v>307433</v>
      </c>
      <c r="I7" s="83">
        <v>26611</v>
      </c>
      <c r="J7" s="83">
        <v>73555</v>
      </c>
      <c r="K7" s="119">
        <f t="shared" ref="K7:K37" si="3">SUM(H7:J7)</f>
        <v>407599</v>
      </c>
      <c r="L7" s="119">
        <f t="shared" ref="L7:L39" si="4">G7+K7</f>
        <v>700943</v>
      </c>
      <c r="M7" s="83">
        <v>189780</v>
      </c>
      <c r="N7" s="118">
        <f t="shared" ref="N7:N39" si="5">SUM(L7:M7)</f>
        <v>890723</v>
      </c>
    </row>
    <row r="8" spans="1:16" ht="27.75" customHeight="1">
      <c r="A8" s="159" t="s">
        <v>40</v>
      </c>
      <c r="B8" s="106" t="s">
        <v>16</v>
      </c>
      <c r="C8" s="83">
        <v>360.36999999999995</v>
      </c>
      <c r="D8" s="83">
        <v>114.57</v>
      </c>
      <c r="E8" s="83">
        <v>4.8</v>
      </c>
      <c r="F8" s="83">
        <v>5.7600000000000007</v>
      </c>
      <c r="G8" s="101">
        <f t="shared" si="2"/>
        <v>485.49999999999994</v>
      </c>
      <c r="H8" s="83">
        <v>205.68999999999994</v>
      </c>
      <c r="I8" s="83">
        <v>14.860000000000001</v>
      </c>
      <c r="J8" s="83">
        <v>49.61</v>
      </c>
      <c r="K8" s="101">
        <f t="shared" si="3"/>
        <v>270.15999999999997</v>
      </c>
      <c r="L8" s="101">
        <f t="shared" si="4"/>
        <v>755.65999999999985</v>
      </c>
      <c r="M8" s="83">
        <v>280.33</v>
      </c>
      <c r="N8" s="118">
        <f t="shared" si="5"/>
        <v>1035.9899999999998</v>
      </c>
    </row>
    <row r="9" spans="1:16" ht="15.75">
      <c r="A9" s="159"/>
      <c r="B9" s="106" t="s">
        <v>38</v>
      </c>
      <c r="C9" s="83">
        <v>26796</v>
      </c>
      <c r="D9" s="83">
        <v>6227</v>
      </c>
      <c r="E9" s="83">
        <v>120</v>
      </c>
      <c r="F9" s="83">
        <v>218</v>
      </c>
      <c r="G9" s="119">
        <f t="shared" si="2"/>
        <v>33361</v>
      </c>
      <c r="H9" s="83">
        <v>9421</v>
      </c>
      <c r="I9" s="83">
        <v>717</v>
      </c>
      <c r="J9" s="83">
        <v>2092</v>
      </c>
      <c r="K9" s="119">
        <f t="shared" si="3"/>
        <v>12230</v>
      </c>
      <c r="L9" s="119">
        <f t="shared" si="4"/>
        <v>45591</v>
      </c>
      <c r="M9" s="83">
        <v>10114</v>
      </c>
      <c r="N9" s="118">
        <f t="shared" si="5"/>
        <v>55705</v>
      </c>
    </row>
    <row r="10" spans="1:16" ht="14.25" customHeight="1">
      <c r="A10" s="159" t="s">
        <v>41</v>
      </c>
      <c r="B10" s="106" t="s">
        <v>16</v>
      </c>
      <c r="C10" s="83">
        <v>434.95</v>
      </c>
      <c r="D10" s="83">
        <v>76.25</v>
      </c>
      <c r="E10" s="101">
        <v>0</v>
      </c>
      <c r="F10" s="83">
        <v>0</v>
      </c>
      <c r="G10" s="101">
        <f t="shared" si="2"/>
        <v>511.2</v>
      </c>
      <c r="H10" s="83">
        <v>371.24000000000007</v>
      </c>
      <c r="I10" s="83">
        <v>0</v>
      </c>
      <c r="J10" s="83">
        <v>0</v>
      </c>
      <c r="K10" s="101">
        <f t="shared" si="3"/>
        <v>371.24000000000007</v>
      </c>
      <c r="L10" s="101">
        <f t="shared" si="4"/>
        <v>882.44</v>
      </c>
      <c r="M10" s="83">
        <v>0</v>
      </c>
      <c r="N10" s="118">
        <f t="shared" si="5"/>
        <v>882.44</v>
      </c>
    </row>
    <row r="11" spans="1:16" ht="14.25" customHeight="1">
      <c r="A11" s="159"/>
      <c r="B11" s="106" t="s">
        <v>38</v>
      </c>
      <c r="C11" s="83">
        <v>107961</v>
      </c>
      <c r="D11" s="83">
        <v>18589</v>
      </c>
      <c r="E11" s="101">
        <v>0</v>
      </c>
      <c r="F11" s="83">
        <v>0</v>
      </c>
      <c r="G11" s="119">
        <f t="shared" si="2"/>
        <v>126550</v>
      </c>
      <c r="H11" s="83">
        <v>77196</v>
      </c>
      <c r="I11" s="83">
        <v>0</v>
      </c>
      <c r="J11" s="83">
        <v>0</v>
      </c>
      <c r="K11" s="119">
        <f t="shared" si="3"/>
        <v>77196</v>
      </c>
      <c r="L11" s="119">
        <f t="shared" si="4"/>
        <v>203746</v>
      </c>
      <c r="M11" s="83">
        <v>0</v>
      </c>
      <c r="N11" s="118">
        <f t="shared" si="5"/>
        <v>203746</v>
      </c>
      <c r="O11" s="11"/>
    </row>
    <row r="12" spans="1:16" ht="14.25" customHeight="1">
      <c r="A12" s="62" t="s">
        <v>21</v>
      </c>
      <c r="B12" s="106" t="s">
        <v>16</v>
      </c>
      <c r="C12" s="83">
        <v>1789.2499999999995</v>
      </c>
      <c r="D12" s="83">
        <v>755.33</v>
      </c>
      <c r="E12" s="83">
        <v>6</v>
      </c>
      <c r="F12" s="83">
        <v>10.690000000000001</v>
      </c>
      <c r="G12" s="120">
        <f>SUM(C12:F12)</f>
        <v>2561.2699999999995</v>
      </c>
      <c r="H12" s="83">
        <v>1123.17</v>
      </c>
      <c r="I12" s="83">
        <v>94.339999999999989</v>
      </c>
      <c r="J12" s="83">
        <v>86.460000000000022</v>
      </c>
      <c r="K12" s="79">
        <f>SUM(H12:J12)</f>
        <v>1303.97</v>
      </c>
      <c r="L12" s="79">
        <f>G12+K12</f>
        <v>3865.24</v>
      </c>
      <c r="M12" s="83">
        <v>169.32000000000005</v>
      </c>
      <c r="N12" s="80">
        <f>SUM(L12:M12)</f>
        <v>4034.56</v>
      </c>
    </row>
    <row r="13" spans="1:16" ht="14.25" customHeight="1">
      <c r="A13" s="23" t="s">
        <v>37</v>
      </c>
      <c r="B13" s="106" t="s">
        <v>38</v>
      </c>
      <c r="C13" s="83">
        <v>76631</v>
      </c>
      <c r="D13" s="83">
        <v>29953</v>
      </c>
      <c r="E13" s="83">
        <v>286</v>
      </c>
      <c r="F13" s="83">
        <v>161</v>
      </c>
      <c r="G13" s="81">
        <f t="shared" si="2"/>
        <v>107031</v>
      </c>
      <c r="H13" s="83">
        <v>32957</v>
      </c>
      <c r="I13" s="83">
        <v>2655</v>
      </c>
      <c r="J13" s="83">
        <v>2319</v>
      </c>
      <c r="K13" s="81">
        <f>SUM(H13:J13)</f>
        <v>37931</v>
      </c>
      <c r="L13" s="81">
        <f t="shared" si="4"/>
        <v>144962</v>
      </c>
      <c r="M13" s="83">
        <v>4567</v>
      </c>
      <c r="N13" s="80">
        <f t="shared" si="5"/>
        <v>149529</v>
      </c>
      <c r="P13" s="21"/>
    </row>
    <row r="14" spans="1:16" ht="14.25" customHeight="1">
      <c r="A14" s="156" t="s">
        <v>23</v>
      </c>
      <c r="B14" s="106" t="s">
        <v>16</v>
      </c>
      <c r="C14" s="83">
        <v>11.94</v>
      </c>
      <c r="D14" s="83">
        <v>30.42</v>
      </c>
      <c r="E14" s="101">
        <v>0</v>
      </c>
      <c r="F14" s="83">
        <v>1.41</v>
      </c>
      <c r="G14" s="79">
        <f t="shared" si="2"/>
        <v>43.769999999999996</v>
      </c>
      <c r="H14" s="83">
        <v>16.499999999999996</v>
      </c>
      <c r="I14" s="83">
        <v>1.73</v>
      </c>
      <c r="J14" s="83">
        <v>1.61</v>
      </c>
      <c r="K14" s="79">
        <f t="shared" si="3"/>
        <v>19.839999999999996</v>
      </c>
      <c r="L14" s="79">
        <f t="shared" si="4"/>
        <v>63.609999999999992</v>
      </c>
      <c r="M14" s="83">
        <v>0</v>
      </c>
      <c r="N14" s="80">
        <f t="shared" si="5"/>
        <v>63.609999999999992</v>
      </c>
    </row>
    <row r="15" spans="1:16" ht="14.25" customHeight="1">
      <c r="A15" s="156"/>
      <c r="B15" s="106" t="s">
        <v>38</v>
      </c>
      <c r="C15" s="83">
        <v>2108</v>
      </c>
      <c r="D15" s="83">
        <v>5460</v>
      </c>
      <c r="E15" s="101">
        <v>0</v>
      </c>
      <c r="F15" s="83">
        <v>322</v>
      </c>
      <c r="G15" s="79">
        <f t="shared" si="2"/>
        <v>7890</v>
      </c>
      <c r="H15" s="83">
        <v>1585</v>
      </c>
      <c r="I15" s="83">
        <v>89</v>
      </c>
      <c r="J15" s="83">
        <v>37</v>
      </c>
      <c r="K15" s="79">
        <f t="shared" si="3"/>
        <v>1711</v>
      </c>
      <c r="L15" s="81">
        <f t="shared" si="4"/>
        <v>9601</v>
      </c>
      <c r="M15" s="83">
        <v>0</v>
      </c>
      <c r="N15" s="80">
        <f t="shared" si="5"/>
        <v>9601</v>
      </c>
    </row>
    <row r="16" spans="1:16" ht="14.25" customHeight="1">
      <c r="A16" s="156" t="s">
        <v>24</v>
      </c>
      <c r="B16" s="106" t="s">
        <v>16</v>
      </c>
      <c r="C16" s="83">
        <v>365.50999999999993</v>
      </c>
      <c r="D16" s="83">
        <v>247.89000000000001</v>
      </c>
      <c r="E16" s="83">
        <v>6.4</v>
      </c>
      <c r="F16" s="83">
        <v>12.09</v>
      </c>
      <c r="G16" s="79">
        <f t="shared" si="2"/>
        <v>631.89</v>
      </c>
      <c r="H16" s="83">
        <v>271.26</v>
      </c>
      <c r="I16" s="83">
        <v>21.55</v>
      </c>
      <c r="J16" s="83">
        <v>35.730000000000004</v>
      </c>
      <c r="K16" s="79">
        <f t="shared" si="3"/>
        <v>328.54</v>
      </c>
      <c r="L16" s="79">
        <f t="shared" si="4"/>
        <v>960.43000000000006</v>
      </c>
      <c r="M16" s="83">
        <v>29.479999999999997</v>
      </c>
      <c r="N16" s="80">
        <f t="shared" si="5"/>
        <v>989.91000000000008</v>
      </c>
    </row>
    <row r="17" spans="1:15" ht="14.25" customHeight="1">
      <c r="A17" s="156"/>
      <c r="B17" s="106" t="s">
        <v>38</v>
      </c>
      <c r="C17" s="83">
        <v>3968</v>
      </c>
      <c r="D17" s="83">
        <v>3915</v>
      </c>
      <c r="E17" s="83">
        <v>142</v>
      </c>
      <c r="F17" s="83">
        <v>300</v>
      </c>
      <c r="G17" s="81">
        <f t="shared" si="2"/>
        <v>8325</v>
      </c>
      <c r="H17" s="83">
        <v>2571</v>
      </c>
      <c r="I17" s="83">
        <v>211</v>
      </c>
      <c r="J17" s="83">
        <v>299</v>
      </c>
      <c r="K17" s="81">
        <f t="shared" si="3"/>
        <v>3081</v>
      </c>
      <c r="L17" s="81">
        <f t="shared" si="4"/>
        <v>11406</v>
      </c>
      <c r="M17" s="83">
        <v>783</v>
      </c>
      <c r="N17" s="80">
        <f t="shared" si="5"/>
        <v>12189</v>
      </c>
    </row>
    <row r="18" spans="1:15" ht="14.25" customHeight="1">
      <c r="A18" s="157" t="s">
        <v>42</v>
      </c>
      <c r="B18" s="106" t="s">
        <v>16</v>
      </c>
      <c r="C18" s="83">
        <v>2.6</v>
      </c>
      <c r="D18" s="83">
        <v>4.07</v>
      </c>
      <c r="E18" s="101">
        <v>0</v>
      </c>
      <c r="F18" s="83">
        <v>0</v>
      </c>
      <c r="G18" s="79">
        <f t="shared" si="2"/>
        <v>6.67</v>
      </c>
      <c r="H18" s="83">
        <v>3.7800000000000002</v>
      </c>
      <c r="I18" s="83">
        <v>0</v>
      </c>
      <c r="J18" s="83">
        <v>0</v>
      </c>
      <c r="K18" s="79">
        <f t="shared" si="3"/>
        <v>3.7800000000000002</v>
      </c>
      <c r="L18" s="79">
        <f t="shared" si="4"/>
        <v>10.45</v>
      </c>
      <c r="M18" s="83">
        <v>0</v>
      </c>
      <c r="N18" s="80">
        <f t="shared" si="5"/>
        <v>10.45</v>
      </c>
    </row>
    <row r="19" spans="1:15" ht="14.25" customHeight="1">
      <c r="A19" s="157"/>
      <c r="B19" s="106" t="s">
        <v>38</v>
      </c>
      <c r="C19" s="83">
        <v>664</v>
      </c>
      <c r="D19" s="83">
        <v>903</v>
      </c>
      <c r="E19" s="101">
        <v>0</v>
      </c>
      <c r="F19" s="83">
        <v>0</v>
      </c>
      <c r="G19" s="79">
        <f t="shared" si="2"/>
        <v>1567</v>
      </c>
      <c r="H19" s="83">
        <v>524</v>
      </c>
      <c r="I19" s="83">
        <v>0</v>
      </c>
      <c r="J19" s="83">
        <v>0</v>
      </c>
      <c r="K19" s="79">
        <f t="shared" si="3"/>
        <v>524</v>
      </c>
      <c r="L19" s="79">
        <f t="shared" si="4"/>
        <v>2091</v>
      </c>
      <c r="M19" s="83">
        <v>0</v>
      </c>
      <c r="N19" s="80">
        <f t="shared" si="5"/>
        <v>2091</v>
      </c>
    </row>
    <row r="20" spans="1:15" ht="14.25" customHeight="1">
      <c r="A20" s="157" t="s">
        <v>43</v>
      </c>
      <c r="B20" s="106" t="s">
        <v>16</v>
      </c>
      <c r="C20" s="83">
        <v>0</v>
      </c>
      <c r="D20" s="83">
        <v>0</v>
      </c>
      <c r="E20" s="101">
        <v>0</v>
      </c>
      <c r="F20" s="83">
        <v>0</v>
      </c>
      <c r="G20" s="79">
        <f t="shared" si="2"/>
        <v>0</v>
      </c>
      <c r="H20" s="83">
        <v>1.51</v>
      </c>
      <c r="I20" s="83">
        <v>0</v>
      </c>
      <c r="J20" s="83">
        <v>0</v>
      </c>
      <c r="K20" s="79">
        <f t="shared" si="3"/>
        <v>1.51</v>
      </c>
      <c r="L20" s="79">
        <f t="shared" si="4"/>
        <v>1.51</v>
      </c>
      <c r="M20" s="83">
        <v>0</v>
      </c>
      <c r="N20" s="80">
        <f t="shared" si="5"/>
        <v>1.51</v>
      </c>
    </row>
    <row r="21" spans="1:15" ht="14.25" customHeight="1">
      <c r="A21" s="157"/>
      <c r="B21" s="106" t="s">
        <v>38</v>
      </c>
      <c r="C21" s="83">
        <v>0</v>
      </c>
      <c r="D21" s="83">
        <v>0</v>
      </c>
      <c r="E21" s="101">
        <v>0</v>
      </c>
      <c r="F21" s="83">
        <v>0</v>
      </c>
      <c r="G21" s="79">
        <f t="shared" si="2"/>
        <v>0</v>
      </c>
      <c r="H21" s="83">
        <v>13</v>
      </c>
      <c r="I21" s="83">
        <v>0</v>
      </c>
      <c r="J21" s="83">
        <v>0</v>
      </c>
      <c r="K21" s="79">
        <f t="shared" si="3"/>
        <v>13</v>
      </c>
      <c r="L21" s="79">
        <f t="shared" si="4"/>
        <v>13</v>
      </c>
      <c r="M21" s="83">
        <v>0</v>
      </c>
      <c r="N21" s="80">
        <f t="shared" si="5"/>
        <v>13</v>
      </c>
    </row>
    <row r="22" spans="1:15" ht="14.25" customHeight="1">
      <c r="A22" s="62" t="s">
        <v>27</v>
      </c>
      <c r="B22" s="106" t="s">
        <v>16</v>
      </c>
      <c r="C22" s="83">
        <v>1.37</v>
      </c>
      <c r="D22" s="83">
        <v>0</v>
      </c>
      <c r="E22" s="101">
        <v>0</v>
      </c>
      <c r="F22" s="83">
        <v>0</v>
      </c>
      <c r="G22" s="79">
        <f t="shared" si="2"/>
        <v>1.37</v>
      </c>
      <c r="H22" s="83">
        <v>0.88</v>
      </c>
      <c r="I22" s="83">
        <v>0</v>
      </c>
      <c r="J22" s="83">
        <v>0</v>
      </c>
      <c r="K22" s="79">
        <f t="shared" si="3"/>
        <v>0.88</v>
      </c>
      <c r="L22" s="79">
        <f t="shared" si="4"/>
        <v>2.25</v>
      </c>
      <c r="M22" s="83">
        <v>0.23</v>
      </c>
      <c r="N22" s="80">
        <f t="shared" si="5"/>
        <v>2.48</v>
      </c>
    </row>
    <row r="23" spans="1:15" ht="14.25" customHeight="1">
      <c r="A23" s="63"/>
      <c r="B23" s="106" t="s">
        <v>38</v>
      </c>
      <c r="C23" s="83">
        <v>276</v>
      </c>
      <c r="D23" s="83">
        <v>0</v>
      </c>
      <c r="E23" s="101">
        <v>0</v>
      </c>
      <c r="F23" s="83">
        <v>0</v>
      </c>
      <c r="G23" s="79">
        <f t="shared" si="2"/>
        <v>276</v>
      </c>
      <c r="H23" s="83">
        <v>3</v>
      </c>
      <c r="I23" s="83">
        <v>0</v>
      </c>
      <c r="J23" s="83">
        <v>0</v>
      </c>
      <c r="K23" s="79">
        <f t="shared" si="3"/>
        <v>3</v>
      </c>
      <c r="L23" s="79">
        <f t="shared" si="4"/>
        <v>279</v>
      </c>
      <c r="M23" s="83">
        <v>1</v>
      </c>
      <c r="N23" s="80">
        <f t="shared" si="5"/>
        <v>280</v>
      </c>
    </row>
    <row r="24" spans="1:15" ht="14.25" customHeight="1">
      <c r="A24" s="156" t="s">
        <v>28</v>
      </c>
      <c r="B24" s="106" t="s">
        <v>16</v>
      </c>
      <c r="C24" s="83">
        <v>468.75</v>
      </c>
      <c r="D24" s="83">
        <v>9.69</v>
      </c>
      <c r="E24" s="83">
        <v>0</v>
      </c>
      <c r="F24" s="83">
        <v>0.02</v>
      </c>
      <c r="G24" s="79">
        <f t="shared" si="2"/>
        <v>478.46</v>
      </c>
      <c r="H24" s="83">
        <v>70.55</v>
      </c>
      <c r="I24" s="83">
        <v>1.1000000000000001</v>
      </c>
      <c r="J24" s="83">
        <v>2.06</v>
      </c>
      <c r="K24" s="79">
        <f t="shared" si="3"/>
        <v>73.709999999999994</v>
      </c>
      <c r="L24" s="79">
        <f t="shared" si="4"/>
        <v>552.16999999999996</v>
      </c>
      <c r="M24" s="83">
        <v>3.26</v>
      </c>
      <c r="N24" s="80">
        <f t="shared" si="5"/>
        <v>555.42999999999995</v>
      </c>
    </row>
    <row r="25" spans="1:15" ht="14.25" customHeight="1">
      <c r="A25" s="156"/>
      <c r="B25" s="106" t="s">
        <v>38</v>
      </c>
      <c r="C25" s="83">
        <v>1388</v>
      </c>
      <c r="D25" s="83">
        <v>57</v>
      </c>
      <c r="E25" s="83">
        <v>0</v>
      </c>
      <c r="F25" s="83">
        <v>1</v>
      </c>
      <c r="G25" s="81">
        <f t="shared" si="2"/>
        <v>1446</v>
      </c>
      <c r="H25" s="83">
        <v>212</v>
      </c>
      <c r="I25" s="83">
        <v>11</v>
      </c>
      <c r="J25" s="83">
        <v>4</v>
      </c>
      <c r="K25" s="81">
        <f t="shared" si="3"/>
        <v>227</v>
      </c>
      <c r="L25" s="81">
        <f t="shared" si="4"/>
        <v>1673</v>
      </c>
      <c r="M25" s="83">
        <v>31</v>
      </c>
      <c r="N25" s="80">
        <f t="shared" si="5"/>
        <v>1704</v>
      </c>
    </row>
    <row r="26" spans="1:15" ht="14.25" customHeight="1">
      <c r="A26" s="156" t="s">
        <v>29</v>
      </c>
      <c r="B26" s="106" t="s">
        <v>16</v>
      </c>
      <c r="C26" s="83">
        <v>4.32</v>
      </c>
      <c r="D26" s="83">
        <v>0</v>
      </c>
      <c r="E26" s="101">
        <v>0</v>
      </c>
      <c r="F26" s="83">
        <v>0</v>
      </c>
      <c r="G26" s="79">
        <f t="shared" si="2"/>
        <v>4.32</v>
      </c>
      <c r="H26" s="83">
        <v>0</v>
      </c>
      <c r="I26" s="83">
        <v>0</v>
      </c>
      <c r="J26" s="83">
        <v>0</v>
      </c>
      <c r="K26" s="79">
        <f t="shared" si="3"/>
        <v>0</v>
      </c>
      <c r="L26" s="79">
        <f t="shared" si="4"/>
        <v>4.32</v>
      </c>
      <c r="M26" s="83">
        <v>0</v>
      </c>
      <c r="N26" s="80">
        <f t="shared" si="5"/>
        <v>4.32</v>
      </c>
      <c r="O26" s="20"/>
    </row>
    <row r="27" spans="1:15" ht="14.25" customHeight="1">
      <c r="A27" s="156"/>
      <c r="B27" s="106" t="s">
        <v>38</v>
      </c>
      <c r="C27" s="83">
        <v>10</v>
      </c>
      <c r="D27" s="83">
        <v>0</v>
      </c>
      <c r="E27" s="101">
        <v>0</v>
      </c>
      <c r="F27" s="83">
        <v>0</v>
      </c>
      <c r="G27" s="79">
        <f t="shared" si="2"/>
        <v>10</v>
      </c>
      <c r="H27" s="83">
        <v>0</v>
      </c>
      <c r="I27" s="83">
        <v>0</v>
      </c>
      <c r="J27" s="83">
        <v>0</v>
      </c>
      <c r="K27" s="79">
        <f t="shared" si="3"/>
        <v>0</v>
      </c>
      <c r="L27" s="79">
        <f t="shared" si="4"/>
        <v>10</v>
      </c>
      <c r="M27" s="83">
        <v>0</v>
      </c>
      <c r="N27" s="80">
        <f t="shared" si="5"/>
        <v>10</v>
      </c>
      <c r="O27" s="20"/>
    </row>
    <row r="28" spans="1:15" ht="14.25" customHeight="1">
      <c r="A28" s="156" t="s">
        <v>30</v>
      </c>
      <c r="B28" s="106" t="s">
        <v>16</v>
      </c>
      <c r="C28" s="83">
        <v>0</v>
      </c>
      <c r="D28" s="83">
        <v>0</v>
      </c>
      <c r="E28" s="83">
        <v>0</v>
      </c>
      <c r="F28" s="83">
        <v>0.79</v>
      </c>
      <c r="G28" s="79">
        <f t="shared" si="2"/>
        <v>0.79</v>
      </c>
      <c r="H28" s="83">
        <v>0</v>
      </c>
      <c r="I28" s="83">
        <v>0</v>
      </c>
      <c r="J28" s="83">
        <v>0</v>
      </c>
      <c r="K28" s="79">
        <f t="shared" si="3"/>
        <v>0</v>
      </c>
      <c r="L28" s="79">
        <f t="shared" si="4"/>
        <v>0.79</v>
      </c>
      <c r="M28" s="83">
        <v>0</v>
      </c>
      <c r="N28" s="80">
        <f t="shared" si="5"/>
        <v>0.79</v>
      </c>
      <c r="O28" s="20"/>
    </row>
    <row r="29" spans="1:15" ht="14.25" customHeight="1">
      <c r="A29" s="156"/>
      <c r="B29" s="106" t="s">
        <v>38</v>
      </c>
      <c r="C29" s="83">
        <v>0</v>
      </c>
      <c r="D29" s="83">
        <v>0</v>
      </c>
      <c r="E29" s="83">
        <v>0</v>
      </c>
      <c r="F29" s="83">
        <v>4</v>
      </c>
      <c r="G29" s="79">
        <f t="shared" si="2"/>
        <v>4</v>
      </c>
      <c r="H29" s="83">
        <v>0</v>
      </c>
      <c r="I29" s="83">
        <v>0</v>
      </c>
      <c r="J29" s="83">
        <v>0</v>
      </c>
      <c r="K29" s="79">
        <f t="shared" si="3"/>
        <v>0</v>
      </c>
      <c r="L29" s="79">
        <f t="shared" si="4"/>
        <v>4</v>
      </c>
      <c r="M29" s="83">
        <v>0</v>
      </c>
      <c r="N29" s="80">
        <f t="shared" si="5"/>
        <v>4</v>
      </c>
      <c r="O29" s="20"/>
    </row>
    <row r="30" spans="1:15" ht="14.25" customHeight="1">
      <c r="A30" s="156" t="s">
        <v>31</v>
      </c>
      <c r="B30" s="106" t="s">
        <v>16</v>
      </c>
      <c r="C30" s="83">
        <v>36.769999999999996</v>
      </c>
      <c r="D30" s="83">
        <v>4.54</v>
      </c>
      <c r="E30" s="83">
        <v>7.0000000000000007E-2</v>
      </c>
      <c r="F30" s="83">
        <v>0.23</v>
      </c>
      <c r="G30" s="79">
        <f t="shared" si="2"/>
        <v>41.609999999999992</v>
      </c>
      <c r="H30" s="83">
        <v>28.98</v>
      </c>
      <c r="I30" s="83">
        <v>0.53</v>
      </c>
      <c r="J30" s="83">
        <v>1.95</v>
      </c>
      <c r="K30" s="79">
        <f t="shared" si="3"/>
        <v>31.46</v>
      </c>
      <c r="L30" s="79">
        <f t="shared" si="4"/>
        <v>73.069999999999993</v>
      </c>
      <c r="M30" s="83">
        <v>6.3400000000000007</v>
      </c>
      <c r="N30" s="80">
        <f t="shared" si="5"/>
        <v>79.41</v>
      </c>
      <c r="O30" s="20"/>
    </row>
    <row r="31" spans="1:15" ht="14.25" customHeight="1">
      <c r="A31" s="156"/>
      <c r="B31" s="106" t="s">
        <v>38</v>
      </c>
      <c r="C31" s="83">
        <v>4506</v>
      </c>
      <c r="D31" s="83">
        <v>512</v>
      </c>
      <c r="E31" s="83">
        <v>18</v>
      </c>
      <c r="F31" s="83">
        <v>62</v>
      </c>
      <c r="G31" s="79">
        <f t="shared" si="2"/>
        <v>5098</v>
      </c>
      <c r="H31" s="83">
        <v>5274</v>
      </c>
      <c r="I31" s="83">
        <v>107</v>
      </c>
      <c r="J31" s="83">
        <v>595</v>
      </c>
      <c r="K31" s="79">
        <f t="shared" si="3"/>
        <v>5976</v>
      </c>
      <c r="L31" s="79">
        <f t="shared" si="4"/>
        <v>11074</v>
      </c>
      <c r="M31" s="83">
        <v>994</v>
      </c>
      <c r="N31" s="80">
        <f t="shared" si="5"/>
        <v>12068</v>
      </c>
      <c r="O31" s="20"/>
    </row>
    <row r="32" spans="1:15" ht="14.25" customHeight="1">
      <c r="A32" s="156" t="s">
        <v>32</v>
      </c>
      <c r="B32" s="106" t="s">
        <v>16</v>
      </c>
      <c r="C32" s="83">
        <v>0</v>
      </c>
      <c r="D32" s="83">
        <v>0</v>
      </c>
      <c r="E32" s="101">
        <v>0</v>
      </c>
      <c r="F32" s="83">
        <v>0</v>
      </c>
      <c r="G32" s="79">
        <f t="shared" si="2"/>
        <v>0</v>
      </c>
      <c r="H32" s="83">
        <v>0</v>
      </c>
      <c r="I32" s="83">
        <v>0</v>
      </c>
      <c r="J32" s="83">
        <v>0</v>
      </c>
      <c r="K32" s="79">
        <f t="shared" si="3"/>
        <v>0</v>
      </c>
      <c r="L32" s="79">
        <f t="shared" si="4"/>
        <v>0</v>
      </c>
      <c r="M32" s="83">
        <v>0</v>
      </c>
      <c r="N32" s="80">
        <f t="shared" si="5"/>
        <v>0</v>
      </c>
    </row>
    <row r="33" spans="1:17" ht="14.25" customHeight="1">
      <c r="A33" s="156"/>
      <c r="B33" s="106" t="s">
        <v>38</v>
      </c>
      <c r="C33" s="83">
        <v>0</v>
      </c>
      <c r="D33" s="83">
        <v>0</v>
      </c>
      <c r="E33" s="101">
        <v>0</v>
      </c>
      <c r="F33" s="83">
        <v>0</v>
      </c>
      <c r="G33" s="79">
        <f t="shared" si="2"/>
        <v>0</v>
      </c>
      <c r="H33" s="83">
        <v>0</v>
      </c>
      <c r="I33" s="83">
        <v>0</v>
      </c>
      <c r="J33" s="83">
        <v>0</v>
      </c>
      <c r="K33" s="79">
        <f t="shared" si="3"/>
        <v>0</v>
      </c>
      <c r="L33" s="79">
        <f t="shared" si="4"/>
        <v>0</v>
      </c>
      <c r="M33" s="83">
        <v>0</v>
      </c>
      <c r="N33" s="80">
        <f t="shared" si="5"/>
        <v>0</v>
      </c>
    </row>
    <row r="34" spans="1:17" ht="14.25" customHeight="1">
      <c r="A34" s="156" t="s">
        <v>33</v>
      </c>
      <c r="B34" s="106" t="s">
        <v>16</v>
      </c>
      <c r="C34" s="83">
        <v>1.21</v>
      </c>
      <c r="D34" s="83">
        <v>0</v>
      </c>
      <c r="E34" s="101">
        <v>0</v>
      </c>
      <c r="F34" s="83">
        <v>0</v>
      </c>
      <c r="G34" s="79">
        <f t="shared" si="2"/>
        <v>1.21</v>
      </c>
      <c r="H34" s="83">
        <v>0.21</v>
      </c>
      <c r="I34" s="83">
        <v>0.59</v>
      </c>
      <c r="J34" s="83">
        <v>0</v>
      </c>
      <c r="K34" s="79">
        <f t="shared" si="3"/>
        <v>0.79999999999999993</v>
      </c>
      <c r="L34" s="79">
        <f t="shared" si="4"/>
        <v>2.0099999999999998</v>
      </c>
      <c r="M34" s="83">
        <v>0.43</v>
      </c>
      <c r="N34" s="80">
        <f t="shared" si="5"/>
        <v>2.44</v>
      </c>
    </row>
    <row r="35" spans="1:17" ht="14.25" customHeight="1">
      <c r="A35" s="156"/>
      <c r="B35" s="106" t="s">
        <v>38</v>
      </c>
      <c r="C35" s="83">
        <v>778</v>
      </c>
      <c r="D35" s="83">
        <v>0</v>
      </c>
      <c r="E35" s="101">
        <v>0</v>
      </c>
      <c r="F35" s="83">
        <v>0</v>
      </c>
      <c r="G35" s="81">
        <f t="shared" si="2"/>
        <v>778</v>
      </c>
      <c r="H35" s="83">
        <v>405.5</v>
      </c>
      <c r="I35" s="83">
        <v>44</v>
      </c>
      <c r="J35" s="83">
        <v>0</v>
      </c>
      <c r="K35" s="81">
        <f t="shared" si="3"/>
        <v>449.5</v>
      </c>
      <c r="L35" s="81">
        <f t="shared" si="4"/>
        <v>1227.5</v>
      </c>
      <c r="M35" s="83">
        <v>34.200000000000003</v>
      </c>
      <c r="N35" s="80">
        <f t="shared" si="5"/>
        <v>1261.7</v>
      </c>
    </row>
    <row r="36" spans="1:17" ht="14.25" customHeight="1">
      <c r="A36" s="156" t="s">
        <v>34</v>
      </c>
      <c r="B36" s="106" t="s">
        <v>16</v>
      </c>
      <c r="C36" s="83">
        <v>12.899999999999999</v>
      </c>
      <c r="D36" s="83">
        <v>19.72</v>
      </c>
      <c r="E36" s="83">
        <v>18</v>
      </c>
      <c r="F36" s="83">
        <v>0</v>
      </c>
      <c r="G36" s="79">
        <f t="shared" si="2"/>
        <v>50.62</v>
      </c>
      <c r="H36" s="83">
        <v>1.2</v>
      </c>
      <c r="I36" s="83">
        <v>0</v>
      </c>
      <c r="J36" s="83">
        <v>0</v>
      </c>
      <c r="K36" s="79">
        <f t="shared" si="3"/>
        <v>1.2</v>
      </c>
      <c r="L36" s="79">
        <f t="shared" si="4"/>
        <v>51.82</v>
      </c>
      <c r="M36" s="83">
        <v>0</v>
      </c>
      <c r="N36" s="80">
        <f t="shared" si="5"/>
        <v>51.82</v>
      </c>
      <c r="O36" s="11"/>
      <c r="P36" s="11"/>
      <c r="Q36" s="11"/>
    </row>
    <row r="37" spans="1:17" ht="14.25" customHeight="1">
      <c r="A37" s="156"/>
      <c r="B37" s="106" t="s">
        <v>38</v>
      </c>
      <c r="C37" s="83">
        <v>50.330000000000005</v>
      </c>
      <c r="D37" s="83">
        <v>15.120000000000001</v>
      </c>
      <c r="E37" s="83">
        <v>10.220000000000001</v>
      </c>
      <c r="F37" s="83">
        <v>0</v>
      </c>
      <c r="G37" s="81">
        <f t="shared" si="2"/>
        <v>75.67</v>
      </c>
      <c r="H37" s="83">
        <v>6.66</v>
      </c>
      <c r="I37" s="83">
        <v>0</v>
      </c>
      <c r="J37" s="83">
        <v>0</v>
      </c>
      <c r="K37" s="81">
        <f t="shared" si="3"/>
        <v>6.66</v>
      </c>
      <c r="L37" s="81">
        <f t="shared" si="4"/>
        <v>82.33</v>
      </c>
      <c r="M37" s="119">
        <v>0</v>
      </c>
      <c r="N37" s="80">
        <f t="shared" si="5"/>
        <v>82.33</v>
      </c>
      <c r="O37" s="11"/>
      <c r="P37" s="11"/>
      <c r="Q37" s="11"/>
    </row>
    <row r="38" spans="1:17" ht="14.25" customHeight="1">
      <c r="A38" s="63" t="s">
        <v>35</v>
      </c>
      <c r="B38" s="106" t="s">
        <v>16</v>
      </c>
      <c r="C38" s="120">
        <f t="shared" ref="C38:F39" si="6">C4+C12+C14+C16+C18+C20+C22+C24+C26+C28+C30+C32+C34+C36</f>
        <v>4162.329999999999</v>
      </c>
      <c r="D38" s="79">
        <f t="shared" si="6"/>
        <v>1654.4800000000002</v>
      </c>
      <c r="E38" s="79">
        <f t="shared" si="6"/>
        <v>35.270000000000003</v>
      </c>
      <c r="F38" s="79">
        <f t="shared" si="6"/>
        <v>40</v>
      </c>
      <c r="G38" s="120">
        <f>SUM(C38:F38)</f>
        <v>5892.08</v>
      </c>
      <c r="H38" s="79">
        <f t="shared" ref="H38:J39" si="7">H4+H12+H14+H16+H18+H20+H22+H24+H26+H28+H30+H32+H34+H36</f>
        <v>3439.2900000000009</v>
      </c>
      <c r="I38" s="79">
        <f t="shared" si="7"/>
        <v>245.83999999999997</v>
      </c>
      <c r="J38" s="79">
        <f t="shared" si="7"/>
        <v>469.53000000000003</v>
      </c>
      <c r="K38" s="79">
        <f>SUM(H38:J38)</f>
        <v>4154.6600000000008</v>
      </c>
      <c r="L38" s="120">
        <f>G38+K38</f>
        <v>10046.740000000002</v>
      </c>
      <c r="M38" s="120">
        <f>M4+M12+M14+M16+M18+M20+M22+M24+M26+M28+M30+M32+M34+M36</f>
        <v>1568.45</v>
      </c>
      <c r="N38" s="80">
        <f>SUM(L38:M38)</f>
        <v>11615.190000000002</v>
      </c>
      <c r="O38" s="12"/>
      <c r="P38" s="11"/>
      <c r="Q38" s="11"/>
    </row>
    <row r="39" spans="1:17" ht="14.25" customHeight="1">
      <c r="A39" s="23"/>
      <c r="B39" s="106" t="s">
        <v>38</v>
      </c>
      <c r="C39" s="81">
        <f t="shared" si="6"/>
        <v>410557.33</v>
      </c>
      <c r="D39" s="81">
        <f t="shared" si="6"/>
        <v>171992.12</v>
      </c>
      <c r="E39" s="81">
        <f t="shared" si="6"/>
        <v>576.22</v>
      </c>
      <c r="F39" s="81">
        <f t="shared" si="6"/>
        <v>2630</v>
      </c>
      <c r="G39" s="81">
        <f t="shared" si="2"/>
        <v>585755.66999999993</v>
      </c>
      <c r="H39" s="81">
        <f t="shared" si="7"/>
        <v>437601.16</v>
      </c>
      <c r="I39" s="81">
        <f t="shared" si="7"/>
        <v>30445</v>
      </c>
      <c r="J39" s="81">
        <f t="shared" si="7"/>
        <v>78901</v>
      </c>
      <c r="K39" s="81">
        <f>SUM(H39:J39)</f>
        <v>546947.15999999992</v>
      </c>
      <c r="L39" s="81">
        <f t="shared" si="4"/>
        <v>1132702.8299999998</v>
      </c>
      <c r="M39" s="81">
        <f>M5+M13+M15+M17+M19+M21+M23+M25+M27+M29+M31+M33+M35+M37</f>
        <v>206304.2</v>
      </c>
      <c r="N39" s="80">
        <f t="shared" si="5"/>
        <v>1339007.0299999998</v>
      </c>
      <c r="O39" s="11"/>
      <c r="P39" s="11"/>
      <c r="Q39" s="11"/>
    </row>
    <row r="40" spans="1:17"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2"/>
      <c r="O40" s="11"/>
      <c r="P40" s="11"/>
      <c r="Q40" s="11"/>
    </row>
    <row r="41" spans="1:17">
      <c r="O41" s="11"/>
      <c r="P41" s="11"/>
      <c r="Q41" s="11"/>
    </row>
    <row r="42" spans="1:17">
      <c r="Q42" s="11"/>
    </row>
    <row r="43" spans="1:17">
      <c r="C43" s="13"/>
    </row>
    <row r="45" spans="1:17">
      <c r="D45" s="13"/>
      <c r="I45" s="13"/>
    </row>
    <row r="49" spans="13:13">
      <c r="M49" s="13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honeticPr fontId="0" type="noConversion"/>
  <pageMargins left="0.17" right="0.17" top="0.17" bottom="0.17" header="0.17" footer="0.17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Q43"/>
  <sheetViews>
    <sheetView zoomScale="85" zoomScaleNormal="85" workbookViewId="0">
      <selection activeCell="I18" sqref="I18"/>
    </sheetView>
  </sheetViews>
  <sheetFormatPr defaultRowHeight="15"/>
  <cols>
    <col min="1" max="1" width="34.7109375" style="14" customWidth="1"/>
    <col min="2" max="2" width="4" style="14" customWidth="1"/>
    <col min="3" max="3" width="8.5703125" style="14" customWidth="1"/>
    <col min="4" max="4" width="8" style="14" customWidth="1"/>
    <col min="5" max="5" width="5.42578125" style="14" customWidth="1"/>
    <col min="6" max="6" width="11.85546875" style="14" customWidth="1"/>
    <col min="7" max="7" width="12.5703125" style="14" customWidth="1"/>
    <col min="8" max="8" width="8" style="14" customWidth="1"/>
    <col min="9" max="9" width="7.7109375" style="14" customWidth="1"/>
    <col min="10" max="10" width="8" style="14" customWidth="1"/>
    <col min="11" max="11" width="11.140625" style="14" customWidth="1"/>
    <col min="12" max="12" width="7.85546875" style="14" customWidth="1"/>
    <col min="13" max="13" width="7.42578125" style="14" customWidth="1"/>
    <col min="14" max="14" width="12.85546875" style="37" customWidth="1"/>
    <col min="15" max="16384" width="9.140625" style="14"/>
  </cols>
  <sheetData>
    <row r="1" spans="1:15">
      <c r="A1" s="89" t="s">
        <v>61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39"/>
      <c r="O1" s="15"/>
    </row>
    <row r="2" spans="1:15" ht="12" customHeight="1">
      <c r="A2" s="46" t="s">
        <v>0</v>
      </c>
      <c r="B2" s="87"/>
      <c r="C2" s="150" t="s">
        <v>1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90" t="s">
        <v>2</v>
      </c>
      <c r="O2" s="15"/>
    </row>
    <row r="3" spans="1:15" ht="24.75" customHeight="1">
      <c r="A3" s="46" t="s">
        <v>3</v>
      </c>
      <c r="B3" s="87"/>
      <c r="C3" s="87" t="s">
        <v>4</v>
      </c>
      <c r="D3" s="87" t="s">
        <v>5</v>
      </c>
      <c r="E3" s="87" t="s">
        <v>6</v>
      </c>
      <c r="F3" s="87" t="s">
        <v>7</v>
      </c>
      <c r="G3" s="87" t="s">
        <v>8</v>
      </c>
      <c r="H3" s="87" t="s">
        <v>9</v>
      </c>
      <c r="I3" s="87" t="s">
        <v>10</v>
      </c>
      <c r="J3" s="87" t="s">
        <v>11</v>
      </c>
      <c r="K3" s="87" t="s">
        <v>12</v>
      </c>
      <c r="L3" s="87" t="s">
        <v>13</v>
      </c>
      <c r="M3" s="87" t="s">
        <v>14</v>
      </c>
      <c r="N3" s="88"/>
      <c r="O3" s="15"/>
    </row>
    <row r="4" spans="1:15" ht="14.25" customHeight="1">
      <c r="A4" s="59" t="s">
        <v>15</v>
      </c>
      <c r="B4" s="87" t="s">
        <v>16</v>
      </c>
      <c r="C4" s="102">
        <f>C6+C8+C10</f>
        <v>2357.15</v>
      </c>
      <c r="D4" s="102">
        <f t="shared" ref="D4:F5" si="0">D6+D8+D10</f>
        <v>940.5</v>
      </c>
      <c r="E4" s="102">
        <f t="shared" si="0"/>
        <v>4.8</v>
      </c>
      <c r="F4" s="102">
        <f t="shared" si="0"/>
        <v>14.77</v>
      </c>
      <c r="G4" s="121">
        <f>SUM(C4:F4)</f>
        <v>3317.2200000000003</v>
      </c>
      <c r="H4" s="102">
        <f t="shared" ref="H4:J5" si="1">H6+H8+H10</f>
        <v>2750.0300000000007</v>
      </c>
      <c r="I4" s="102">
        <f t="shared" si="1"/>
        <v>194.96999999999997</v>
      </c>
      <c r="J4" s="102">
        <f t="shared" si="1"/>
        <v>452.2</v>
      </c>
      <c r="K4" s="102">
        <f>SUM(H4:J4)</f>
        <v>3397.2000000000003</v>
      </c>
      <c r="L4" s="102">
        <f>G4+K4</f>
        <v>6714.42</v>
      </c>
      <c r="M4" s="102">
        <f>M6+M8+M10</f>
        <v>1392.39</v>
      </c>
      <c r="N4" s="90">
        <f>SUM(L4:M4)</f>
        <v>8106.81</v>
      </c>
      <c r="O4" s="15"/>
    </row>
    <row r="5" spans="1:15" ht="14.25" customHeight="1">
      <c r="A5" s="60"/>
      <c r="B5" s="87" t="s">
        <v>17</v>
      </c>
      <c r="C5" s="115">
        <f>C7+C9+C11</f>
        <v>614692</v>
      </c>
      <c r="D5" s="115">
        <f t="shared" si="0"/>
        <v>235135</v>
      </c>
      <c r="E5" s="115">
        <f t="shared" si="0"/>
        <v>120</v>
      </c>
      <c r="F5" s="115">
        <f t="shared" si="0"/>
        <v>1780</v>
      </c>
      <c r="G5" s="122">
        <f>SUM(C5:F5)</f>
        <v>851727</v>
      </c>
      <c r="H5" s="115">
        <f t="shared" si="1"/>
        <v>625809</v>
      </c>
      <c r="I5" s="115">
        <f t="shared" si="1"/>
        <v>48305</v>
      </c>
      <c r="J5" s="115">
        <f t="shared" si="1"/>
        <v>111838</v>
      </c>
      <c r="K5" s="115">
        <f>SUM(H5:J5)</f>
        <v>785952</v>
      </c>
      <c r="L5" s="115">
        <f>G5+K5</f>
        <v>1637679</v>
      </c>
      <c r="M5" s="115">
        <f>M7+M9+M11</f>
        <v>205774</v>
      </c>
      <c r="N5" s="90">
        <f>SUM(L5:M5)</f>
        <v>1843453</v>
      </c>
      <c r="O5" s="15"/>
    </row>
    <row r="6" spans="1:15" ht="12.75" customHeight="1">
      <c r="A6" s="149" t="s">
        <v>18</v>
      </c>
      <c r="B6" s="87" t="s">
        <v>16</v>
      </c>
      <c r="C6" s="74">
        <f ca="1">'Rīga pārējie'!C6+'Rīga valsts'!C6</f>
        <v>1539.37</v>
      </c>
      <c r="D6" s="74">
        <f ca="1">'Rīga pārējie'!D6+'Rīga valsts'!D6</f>
        <v>749.68000000000006</v>
      </c>
      <c r="E6" s="74">
        <f ca="1">'Rīga pārējie'!E6+'Rīga valsts'!E6</f>
        <v>0</v>
      </c>
      <c r="F6" s="74">
        <f ca="1">'Rīga pārējie'!F6+'Rīga valsts'!F6</f>
        <v>9.01</v>
      </c>
      <c r="G6" s="121">
        <f ca="1">SUM(C6:F6)</f>
        <v>2298.0600000000004</v>
      </c>
      <c r="H6" s="74">
        <f ca="1">'Rīga pārējie'!H6+'Rīga valsts'!H6</f>
        <v>2173.1000000000004</v>
      </c>
      <c r="I6" s="74">
        <f ca="1">'Rīga pārējie'!I6+'Rīga valsts'!I6</f>
        <v>180.10999999999996</v>
      </c>
      <c r="J6" s="74">
        <f ca="1">'Rīga pārējie'!J6+'Rīga valsts'!J6</f>
        <v>402.59</v>
      </c>
      <c r="K6" s="87">
        <f ca="1">SUM(H6:J6)</f>
        <v>2755.8000000000006</v>
      </c>
      <c r="L6" s="87">
        <f ca="1">G6+K6</f>
        <v>5053.8600000000006</v>
      </c>
      <c r="M6" s="74">
        <f ca="1">'Rīga valsts'!M6+'Rīga pārējie'!M6</f>
        <v>1112.0600000000002</v>
      </c>
      <c r="N6" s="88">
        <f>SUM(L6:M6)</f>
        <v>6165.920000000001</v>
      </c>
      <c r="O6" s="15"/>
    </row>
    <row r="7" spans="1:15" ht="13.5" customHeight="1">
      <c r="A7" s="149"/>
      <c r="B7" s="87" t="s">
        <v>17</v>
      </c>
      <c r="C7" s="123">
        <f ca="1">'Rīga pārējie'!C7+'Rīga valsts'!C7</f>
        <v>477942</v>
      </c>
      <c r="D7" s="123">
        <f ca="1">'Rīga pārējie'!D7+'Rīga valsts'!D7</f>
        <v>210319</v>
      </c>
      <c r="E7" s="123">
        <f ca="1">'Rīga pārējie'!E7+'Rīga valsts'!E7</f>
        <v>0</v>
      </c>
      <c r="F7" s="123">
        <f ca="1">'Rīga pārējie'!F7+'Rīga valsts'!F7</f>
        <v>1562</v>
      </c>
      <c r="G7" s="122">
        <f t="shared" ref="G7:G39" si="2">SUM(C7:F7)</f>
        <v>689823</v>
      </c>
      <c r="H7" s="123">
        <f ca="1">'Rīga pārējie'!H7+'Rīga valsts'!H7</f>
        <v>539192</v>
      </c>
      <c r="I7" s="123">
        <f ca="1">'Rīga pārējie'!I7+'Rīga valsts'!I7</f>
        <v>47588</v>
      </c>
      <c r="J7" s="123">
        <f ca="1">'Rīga pārējie'!J7+'Rīga valsts'!J7</f>
        <v>109746</v>
      </c>
      <c r="K7" s="124">
        <f t="shared" ref="K7:K37" si="3">SUM(H7:J7)</f>
        <v>696526</v>
      </c>
      <c r="L7" s="124">
        <f t="shared" ref="L7:L39" si="4">G7+K7</f>
        <v>1386349</v>
      </c>
      <c r="M7" s="123">
        <f ca="1">'Rīga valsts'!M7+'Rīga pārējie'!M7</f>
        <v>195660</v>
      </c>
      <c r="N7" s="88">
        <f t="shared" ref="N7:N39" si="5">SUM(L7:M7)</f>
        <v>1582009</v>
      </c>
      <c r="O7" s="15"/>
    </row>
    <row r="8" spans="1:15">
      <c r="A8" s="149" t="s">
        <v>19</v>
      </c>
      <c r="B8" s="87" t="s">
        <v>16</v>
      </c>
      <c r="C8" s="74">
        <f ca="1">'Rīga pārējie'!C8+'Rīga valsts'!C8</f>
        <v>381.43999999999994</v>
      </c>
      <c r="D8" s="74">
        <f ca="1">'Rīga pārējie'!D8+'Rīga valsts'!D8</f>
        <v>114.57</v>
      </c>
      <c r="E8" s="74">
        <f ca="1">'Rīga pārējie'!E8+'Rīga valsts'!E8</f>
        <v>4.8</v>
      </c>
      <c r="F8" s="74">
        <f ca="1">'Rīga pārējie'!F8+'Rīga valsts'!F8</f>
        <v>5.7600000000000007</v>
      </c>
      <c r="G8" s="121">
        <f t="shared" si="2"/>
        <v>506.56999999999994</v>
      </c>
      <c r="H8" s="74">
        <f ca="1">'Rīga pārējie'!H8+'Rīga valsts'!H8</f>
        <v>205.68999999999994</v>
      </c>
      <c r="I8" s="74">
        <f ca="1">'Rīga pārējie'!I8+'Rīga valsts'!I8</f>
        <v>14.860000000000001</v>
      </c>
      <c r="J8" s="74">
        <f ca="1">'Rīga pārējie'!J8+'Rīga valsts'!J8</f>
        <v>49.61</v>
      </c>
      <c r="K8" s="87">
        <f t="shared" si="3"/>
        <v>270.15999999999997</v>
      </c>
      <c r="L8" s="87">
        <f t="shared" si="4"/>
        <v>776.7299999999999</v>
      </c>
      <c r="M8" s="74">
        <f ca="1">'Rīga valsts'!M8+'Rīga pārējie'!M8</f>
        <v>280.33</v>
      </c>
      <c r="N8" s="88">
        <f t="shared" si="5"/>
        <v>1057.06</v>
      </c>
      <c r="O8" s="15"/>
    </row>
    <row r="9" spans="1:15" ht="15.75">
      <c r="A9" s="149"/>
      <c r="B9" s="87" t="s">
        <v>17</v>
      </c>
      <c r="C9" s="123">
        <f ca="1">'Rīga pārējie'!C9+'Rīga valsts'!C9</f>
        <v>28465</v>
      </c>
      <c r="D9" s="123">
        <f ca="1">'Rīga pārējie'!D9+'Rīga valsts'!D9</f>
        <v>6227</v>
      </c>
      <c r="E9" s="123">
        <f ca="1">'Rīga pārējie'!E9+'Rīga valsts'!E9</f>
        <v>120</v>
      </c>
      <c r="F9" s="123">
        <f ca="1">'Rīga pārējie'!F9+'Rīga valsts'!F9</f>
        <v>218</v>
      </c>
      <c r="G9" s="122">
        <f t="shared" si="2"/>
        <v>35030</v>
      </c>
      <c r="H9" s="123">
        <f ca="1">'Rīga pārējie'!H9+'Rīga valsts'!H9</f>
        <v>9421</v>
      </c>
      <c r="I9" s="123">
        <f ca="1">'Rīga pārējie'!I9+'Rīga valsts'!I9</f>
        <v>717</v>
      </c>
      <c r="J9" s="123">
        <f ca="1">'Rīga pārējie'!J9+'Rīga valsts'!J9</f>
        <v>2092</v>
      </c>
      <c r="K9" s="124">
        <f t="shared" si="3"/>
        <v>12230</v>
      </c>
      <c r="L9" s="124">
        <f t="shared" si="4"/>
        <v>47260</v>
      </c>
      <c r="M9" s="123">
        <f ca="1">'Rīga valsts'!M9+'Rīga pārējie'!M9</f>
        <v>10114</v>
      </c>
      <c r="N9" s="88">
        <f t="shared" si="5"/>
        <v>57374</v>
      </c>
      <c r="O9" s="15"/>
    </row>
    <row r="10" spans="1:15">
      <c r="A10" s="149" t="s">
        <v>20</v>
      </c>
      <c r="B10" s="87" t="s">
        <v>16</v>
      </c>
      <c r="C10" s="74">
        <f ca="1">'Rīga pārējie'!C10+'Rīga valsts'!C10</f>
        <v>436.34</v>
      </c>
      <c r="D10" s="74">
        <f ca="1">'Rīga pārējie'!D10+'Rīga valsts'!D10</f>
        <v>76.25</v>
      </c>
      <c r="E10" s="74">
        <f ca="1">'Rīga pārējie'!E10+'Rīga valsts'!E10</f>
        <v>0</v>
      </c>
      <c r="F10" s="74">
        <f ca="1">'Rīga pārējie'!F10+'Rīga valsts'!F10</f>
        <v>0</v>
      </c>
      <c r="G10" s="121">
        <f t="shared" si="2"/>
        <v>512.58999999999992</v>
      </c>
      <c r="H10" s="74">
        <f ca="1">'Rīga pārējie'!H10+'Rīga valsts'!H10</f>
        <v>371.24000000000007</v>
      </c>
      <c r="I10" s="74">
        <f ca="1">'Rīga pārējie'!I10+'Rīga valsts'!I10</f>
        <v>0</v>
      </c>
      <c r="J10" s="74">
        <f ca="1">'Rīga pārējie'!J10+'Rīga valsts'!J10</f>
        <v>0</v>
      </c>
      <c r="K10" s="87">
        <f t="shared" si="3"/>
        <v>371.24000000000007</v>
      </c>
      <c r="L10" s="87">
        <f t="shared" si="4"/>
        <v>883.82999999999993</v>
      </c>
      <c r="M10" s="74">
        <f ca="1">'Rīga valsts'!M10+'Rīga pārējie'!M10</f>
        <v>0</v>
      </c>
      <c r="N10" s="88">
        <f t="shared" si="5"/>
        <v>883.82999999999993</v>
      </c>
      <c r="O10" s="15"/>
    </row>
    <row r="11" spans="1:15" ht="15.75">
      <c r="A11" s="149"/>
      <c r="B11" s="87" t="s">
        <v>17</v>
      </c>
      <c r="C11" s="123">
        <f ca="1">'Rīga pārējie'!C11+'Rīga valsts'!C11</f>
        <v>108285</v>
      </c>
      <c r="D11" s="123">
        <f ca="1">'Rīga pārējie'!D11+'Rīga valsts'!D11</f>
        <v>18589</v>
      </c>
      <c r="E11" s="123">
        <f ca="1">'Rīga pārējie'!E11+'Rīga valsts'!E11</f>
        <v>0</v>
      </c>
      <c r="F11" s="123">
        <f ca="1">'Rīga pārējie'!F11+'Rīga valsts'!F11</f>
        <v>0</v>
      </c>
      <c r="G11" s="122">
        <f t="shared" si="2"/>
        <v>126874</v>
      </c>
      <c r="H11" s="123">
        <f ca="1">'Rīga pārējie'!H11+'Rīga valsts'!H11</f>
        <v>77196</v>
      </c>
      <c r="I11" s="123">
        <f ca="1">'Rīga pārējie'!I11+'Rīga valsts'!I11</f>
        <v>0</v>
      </c>
      <c r="J11" s="123">
        <f ca="1">'Rīga pārējie'!J11+'Rīga valsts'!J11</f>
        <v>0</v>
      </c>
      <c r="K11" s="124">
        <f t="shared" si="3"/>
        <v>77196</v>
      </c>
      <c r="L11" s="124">
        <f t="shared" si="4"/>
        <v>204070</v>
      </c>
      <c r="M11" s="123">
        <f ca="1">'Rīga valsts'!M11+'Rīga pārējie'!M11</f>
        <v>0</v>
      </c>
      <c r="N11" s="88">
        <f t="shared" si="5"/>
        <v>204070</v>
      </c>
      <c r="O11" s="15"/>
    </row>
    <row r="12" spans="1:15" ht="14.25" customHeight="1">
      <c r="A12" s="59" t="s">
        <v>21</v>
      </c>
      <c r="B12" s="87" t="s">
        <v>16</v>
      </c>
      <c r="C12" s="74">
        <f ca="1">'Rīga pārējie'!C12+'Rīga valsts'!C12</f>
        <v>2514.3499999999995</v>
      </c>
      <c r="D12" s="74">
        <f ca="1">'Rīga pārējie'!D12+'Rīga valsts'!D12</f>
        <v>1779.08</v>
      </c>
      <c r="E12" s="74">
        <f ca="1">'Rīga pārējie'!E12+'Rīga valsts'!E12</f>
        <v>6</v>
      </c>
      <c r="F12" s="74">
        <f ca="1">'Rīga pārējie'!F12+'Rīga valsts'!F12</f>
        <v>10.690000000000001</v>
      </c>
      <c r="G12" s="125">
        <f ca="1">SUM(C12:F12)</f>
        <v>4310.119999999999</v>
      </c>
      <c r="H12" s="74">
        <f ca="1">'Rīga pārējie'!H12+'Rīga valsts'!H12</f>
        <v>1411.15</v>
      </c>
      <c r="I12" s="74">
        <f ca="1">'Rīga pārējie'!I12+'Rīga valsts'!I12</f>
        <v>146.45999999999998</v>
      </c>
      <c r="J12" s="74">
        <f ca="1">'Rīga pārējie'!J12+'Rīga valsts'!J12</f>
        <v>109.20000000000002</v>
      </c>
      <c r="K12" s="102">
        <f ca="1">SUM(H12:J12)</f>
        <v>1666.8100000000002</v>
      </c>
      <c r="L12" s="102">
        <f ca="1">G12+K12</f>
        <v>5976.9299999999994</v>
      </c>
      <c r="M12" s="74">
        <f ca="1">'Rīga valsts'!M12+'Rīga pārējie'!M12</f>
        <v>172.81000000000006</v>
      </c>
      <c r="N12" s="90">
        <f>SUM(L12:M12)</f>
        <v>6149.74</v>
      </c>
      <c r="O12" s="15"/>
    </row>
    <row r="13" spans="1:15" ht="14.25" customHeight="1">
      <c r="A13" s="35" t="s">
        <v>37</v>
      </c>
      <c r="B13" s="87" t="s">
        <v>17</v>
      </c>
      <c r="C13" s="123">
        <f ca="1">'Rīga pārējie'!C13+'Rīga valsts'!C13</f>
        <v>113421</v>
      </c>
      <c r="D13" s="123">
        <f ca="1">'Rīga pārējie'!D13+'Rīga valsts'!D13</f>
        <v>87873</v>
      </c>
      <c r="E13" s="123">
        <f ca="1">'Rīga pārējie'!E13+'Rīga valsts'!E13</f>
        <v>286</v>
      </c>
      <c r="F13" s="123">
        <f ca="1">'Rīga pārējie'!F13+'Rīga valsts'!F13</f>
        <v>161</v>
      </c>
      <c r="G13" s="122">
        <f t="shared" si="2"/>
        <v>201741</v>
      </c>
      <c r="H13" s="123">
        <f ca="1">'Rīga pārējie'!H13+'Rīga valsts'!H13</f>
        <v>45881</v>
      </c>
      <c r="I13" s="123">
        <f ca="1">'Rīga pārējie'!I13+'Rīga valsts'!I13</f>
        <v>5530</v>
      </c>
      <c r="J13" s="123">
        <f ca="1">'Rīga pārējie'!J13+'Rīga valsts'!J13</f>
        <v>2570</v>
      </c>
      <c r="K13" s="115">
        <f t="shared" si="3"/>
        <v>53981</v>
      </c>
      <c r="L13" s="115">
        <f t="shared" si="4"/>
        <v>255722</v>
      </c>
      <c r="M13" s="123">
        <f ca="1">'Rīga valsts'!M13+'Rīga pārējie'!M13</f>
        <v>4580</v>
      </c>
      <c r="N13" s="90">
        <f t="shared" si="5"/>
        <v>260302</v>
      </c>
      <c r="O13" s="15"/>
    </row>
    <row r="14" spans="1:15" ht="14.25" customHeight="1">
      <c r="A14" s="152" t="s">
        <v>23</v>
      </c>
      <c r="B14" s="87" t="s">
        <v>16</v>
      </c>
      <c r="C14" s="74">
        <f ca="1">'Rīga pārējie'!C14+'Rīga valsts'!C14</f>
        <v>16.759999999999998</v>
      </c>
      <c r="D14" s="74">
        <f ca="1">'Rīga pārējie'!D14+'Rīga valsts'!D14</f>
        <v>41.88</v>
      </c>
      <c r="E14" s="74">
        <f ca="1">'Rīga pārējie'!E14+'Rīga valsts'!E14</f>
        <v>0</v>
      </c>
      <c r="F14" s="74">
        <f ca="1">'Rīga pārējie'!F14+'Rīga valsts'!F14</f>
        <v>1.41</v>
      </c>
      <c r="G14" s="121">
        <f t="shared" si="2"/>
        <v>60.05</v>
      </c>
      <c r="H14" s="74">
        <f ca="1">'Rīga pārējie'!H14+'Rīga valsts'!H14</f>
        <v>18.569999999999997</v>
      </c>
      <c r="I14" s="74">
        <f ca="1">'Rīga pārējie'!I14+'Rīga valsts'!I14</f>
        <v>1.73</v>
      </c>
      <c r="J14" s="74">
        <f ca="1">'Rīga pārējie'!J14+'Rīga valsts'!J14</f>
        <v>1.61</v>
      </c>
      <c r="K14" s="102">
        <f t="shared" si="3"/>
        <v>21.909999999999997</v>
      </c>
      <c r="L14" s="102">
        <f t="shared" si="4"/>
        <v>81.96</v>
      </c>
      <c r="M14" s="74">
        <f ca="1">'Rīga valsts'!M14+'Rīga pārējie'!M14</f>
        <v>0</v>
      </c>
      <c r="N14" s="90">
        <f t="shared" si="5"/>
        <v>81.96</v>
      </c>
      <c r="O14" s="15"/>
    </row>
    <row r="15" spans="1:15" ht="14.25" customHeight="1">
      <c r="A15" s="152"/>
      <c r="B15" s="87" t="s">
        <v>17</v>
      </c>
      <c r="C15" s="74">
        <f ca="1">'Rīga pārējie'!C15+'Rīga valsts'!C15</f>
        <v>3063</v>
      </c>
      <c r="D15" s="74">
        <f ca="1">'Rīga pārējie'!D15+'Rīga valsts'!D15</f>
        <v>6904</v>
      </c>
      <c r="E15" s="74">
        <f ca="1">'Rīga pārējie'!E15+'Rīga valsts'!E15</f>
        <v>0</v>
      </c>
      <c r="F15" s="74">
        <f ca="1">'Rīga pārējie'!F15+'Rīga valsts'!F15</f>
        <v>322</v>
      </c>
      <c r="G15" s="121">
        <f t="shared" si="2"/>
        <v>10289</v>
      </c>
      <c r="H15" s="74">
        <f ca="1">'Rīga pārējie'!H15+'Rīga valsts'!H15</f>
        <v>1915</v>
      </c>
      <c r="I15" s="74">
        <f ca="1">'Rīga pārējie'!I15+'Rīga valsts'!I15</f>
        <v>89</v>
      </c>
      <c r="J15" s="74">
        <f ca="1">'Rīga pārējie'!J15+'Rīga valsts'!J15</f>
        <v>37</v>
      </c>
      <c r="K15" s="102">
        <f t="shared" si="3"/>
        <v>2041</v>
      </c>
      <c r="L15" s="102">
        <f t="shared" si="4"/>
        <v>12330</v>
      </c>
      <c r="M15" s="74">
        <f ca="1">'Rīga valsts'!M15+'Rīga pārējie'!M15</f>
        <v>0</v>
      </c>
      <c r="N15" s="90">
        <f t="shared" si="5"/>
        <v>12330</v>
      </c>
      <c r="O15" s="15"/>
    </row>
    <row r="16" spans="1:15" ht="14.25" customHeight="1">
      <c r="A16" s="152" t="s">
        <v>24</v>
      </c>
      <c r="B16" s="87" t="s">
        <v>16</v>
      </c>
      <c r="C16" s="74">
        <f ca="1">'Rīga pārējie'!C16+'Rīga valsts'!C16</f>
        <v>762.36</v>
      </c>
      <c r="D16" s="74">
        <f ca="1">'Rīga pārējie'!D16+'Rīga valsts'!D16</f>
        <v>972.54999999999984</v>
      </c>
      <c r="E16" s="74">
        <f ca="1">'Rīga pārējie'!E16+'Rīga valsts'!E16</f>
        <v>6.4</v>
      </c>
      <c r="F16" s="74">
        <f ca="1">'Rīga pārējie'!F16+'Rīga valsts'!F16</f>
        <v>17.439999999999998</v>
      </c>
      <c r="G16" s="121">
        <f t="shared" si="2"/>
        <v>1758.75</v>
      </c>
      <c r="H16" s="74">
        <f ca="1">'Rīga pārējie'!H16+'Rīga valsts'!H16</f>
        <v>436.26</v>
      </c>
      <c r="I16" s="74">
        <f ca="1">'Rīga pārējie'!I16+'Rīga valsts'!I16</f>
        <v>34.96</v>
      </c>
      <c r="J16" s="74">
        <f ca="1">'Rīga pārējie'!J16+'Rīga valsts'!J16</f>
        <v>36.46</v>
      </c>
      <c r="K16" s="102">
        <f t="shared" si="3"/>
        <v>507.67999999999995</v>
      </c>
      <c r="L16" s="102">
        <f t="shared" si="4"/>
        <v>2266.4299999999998</v>
      </c>
      <c r="M16" s="74">
        <f ca="1">'Rīga valsts'!M16+'Rīga pārējie'!M16</f>
        <v>29.479999999999997</v>
      </c>
      <c r="N16" s="90">
        <f t="shared" si="5"/>
        <v>2295.91</v>
      </c>
      <c r="O16" s="15"/>
    </row>
    <row r="17" spans="1:15" ht="14.25" customHeight="1">
      <c r="A17" s="152"/>
      <c r="B17" s="87" t="s">
        <v>17</v>
      </c>
      <c r="C17" s="123">
        <f ca="1">'Rīga pārējie'!C17+'Rīga valsts'!C17</f>
        <v>8161</v>
      </c>
      <c r="D17" s="123">
        <f ca="1">'Rīga pārējie'!D17+'Rīga valsts'!D17</f>
        <v>9180</v>
      </c>
      <c r="E17" s="123">
        <f ca="1">'Rīga pārējie'!E17+'Rīga valsts'!E17</f>
        <v>142</v>
      </c>
      <c r="F17" s="123">
        <f ca="1">'Rīga pārējie'!F17+'Rīga valsts'!F17</f>
        <v>394</v>
      </c>
      <c r="G17" s="122">
        <f t="shared" si="2"/>
        <v>17877</v>
      </c>
      <c r="H17" s="123">
        <f ca="1">'Rīga pārējie'!H17+'Rīga valsts'!H17</f>
        <v>3702</v>
      </c>
      <c r="I17" s="123">
        <f ca="1">'Rīga pārējie'!I17+'Rīga valsts'!I17</f>
        <v>341</v>
      </c>
      <c r="J17" s="123">
        <f ca="1">'Rīga pārējie'!J17+'Rīga valsts'!J17</f>
        <v>313</v>
      </c>
      <c r="K17" s="115">
        <f t="shared" si="3"/>
        <v>4356</v>
      </c>
      <c r="L17" s="115">
        <f t="shared" si="4"/>
        <v>22233</v>
      </c>
      <c r="M17" s="123">
        <f ca="1">'Rīga valsts'!M17+'Rīga pārējie'!M17</f>
        <v>783</v>
      </c>
      <c r="N17" s="90">
        <f t="shared" si="5"/>
        <v>23016</v>
      </c>
      <c r="O17" s="15"/>
    </row>
    <row r="18" spans="1:15" ht="14.25" customHeight="1">
      <c r="A18" s="151" t="s">
        <v>25</v>
      </c>
      <c r="B18" s="87" t="s">
        <v>16</v>
      </c>
      <c r="C18" s="74">
        <f ca="1">'Rīga pārējie'!C18+'Rīga valsts'!C18</f>
        <v>4.32</v>
      </c>
      <c r="D18" s="74">
        <f ca="1">'Rīga pārējie'!D18+'Rīga valsts'!D18</f>
        <v>8.66</v>
      </c>
      <c r="E18" s="74">
        <f ca="1">'Rīga pārējie'!E18+'Rīga valsts'!E18</f>
        <v>0</v>
      </c>
      <c r="F18" s="74">
        <f ca="1">'Rīga pārējie'!F18+'Rīga valsts'!F18</f>
        <v>0</v>
      </c>
      <c r="G18" s="121">
        <f t="shared" si="2"/>
        <v>12.98</v>
      </c>
      <c r="H18" s="74">
        <f ca="1">'Rīga pārējie'!H18+'Rīga valsts'!H18</f>
        <v>3.7800000000000002</v>
      </c>
      <c r="I18" s="74">
        <f ca="1">'Rīga pārējie'!I18+'Rīga valsts'!I18</f>
        <v>0</v>
      </c>
      <c r="J18" s="74">
        <f ca="1">'Rīga pārējie'!J18+'Rīga valsts'!J18</f>
        <v>0</v>
      </c>
      <c r="K18" s="102">
        <f t="shared" si="3"/>
        <v>3.7800000000000002</v>
      </c>
      <c r="L18" s="102">
        <f t="shared" si="4"/>
        <v>16.760000000000002</v>
      </c>
      <c r="M18" s="74">
        <f ca="1">'Rīga valsts'!M18+'Rīga pārējie'!M18</f>
        <v>0</v>
      </c>
      <c r="N18" s="90">
        <f t="shared" si="5"/>
        <v>16.760000000000002</v>
      </c>
      <c r="O18" s="15"/>
    </row>
    <row r="19" spans="1:15" ht="14.25" customHeight="1">
      <c r="A19" s="151"/>
      <c r="B19" s="87" t="s">
        <v>17</v>
      </c>
      <c r="C19" s="74">
        <f ca="1">'Rīga pārējie'!C19+'Rīga valsts'!C19</f>
        <v>1217</v>
      </c>
      <c r="D19" s="74">
        <f ca="1">'Rīga pārējie'!D19+'Rīga valsts'!D19</f>
        <v>2056</v>
      </c>
      <c r="E19" s="74">
        <f ca="1">'Rīga pārējie'!E19+'Rīga valsts'!E19</f>
        <v>0</v>
      </c>
      <c r="F19" s="74">
        <f ca="1">'Rīga pārējie'!F19+'Rīga valsts'!F19</f>
        <v>0</v>
      </c>
      <c r="G19" s="121">
        <f t="shared" si="2"/>
        <v>3273</v>
      </c>
      <c r="H19" s="74">
        <f ca="1">'Rīga pārējie'!H19+'Rīga valsts'!H19</f>
        <v>524</v>
      </c>
      <c r="I19" s="74">
        <f ca="1">'Rīga pārējie'!I19+'Rīga valsts'!I19</f>
        <v>0</v>
      </c>
      <c r="J19" s="74">
        <f ca="1">'Rīga pārējie'!J19+'Rīga valsts'!J19</f>
        <v>0</v>
      </c>
      <c r="K19" s="102">
        <f t="shared" si="3"/>
        <v>524</v>
      </c>
      <c r="L19" s="102">
        <f t="shared" si="4"/>
        <v>3797</v>
      </c>
      <c r="M19" s="74">
        <f ca="1">'Rīga valsts'!M19+'Rīga pārējie'!M19</f>
        <v>0</v>
      </c>
      <c r="N19" s="90">
        <f t="shared" si="5"/>
        <v>3797</v>
      </c>
      <c r="O19" s="15"/>
    </row>
    <row r="20" spans="1:15" ht="14.25" customHeight="1">
      <c r="A20" s="151" t="s">
        <v>26</v>
      </c>
      <c r="B20" s="87" t="s">
        <v>16</v>
      </c>
      <c r="C20" s="74">
        <f ca="1">'Rīga pārējie'!C20+'Rīga valsts'!C20</f>
        <v>0</v>
      </c>
      <c r="D20" s="74">
        <f ca="1">'Rīga pārējie'!D20+'Rīga valsts'!D20</f>
        <v>0</v>
      </c>
      <c r="E20" s="74">
        <f ca="1">'Rīga pārējie'!E20+'Rīga valsts'!E20</f>
        <v>0</v>
      </c>
      <c r="F20" s="74">
        <f ca="1">'Rīga pārējie'!F20+'Rīga valsts'!F20</f>
        <v>0</v>
      </c>
      <c r="G20" s="121">
        <f t="shared" si="2"/>
        <v>0</v>
      </c>
      <c r="H20" s="74">
        <f ca="1">'Rīga pārējie'!H20+'Rīga valsts'!H20</f>
        <v>1.51</v>
      </c>
      <c r="I20" s="74">
        <f ca="1">'Rīga pārējie'!I20+'Rīga valsts'!I20</f>
        <v>0</v>
      </c>
      <c r="J20" s="74">
        <f ca="1">'Rīga pārējie'!J20+'Rīga valsts'!J20</f>
        <v>0</v>
      </c>
      <c r="K20" s="102">
        <f t="shared" si="3"/>
        <v>1.51</v>
      </c>
      <c r="L20" s="102">
        <f t="shared" si="4"/>
        <v>1.51</v>
      </c>
      <c r="M20" s="74">
        <f ca="1">'Rīga valsts'!M20+'Rīga pārējie'!M20</f>
        <v>0</v>
      </c>
      <c r="N20" s="90">
        <f t="shared" si="5"/>
        <v>1.51</v>
      </c>
      <c r="O20" s="15"/>
    </row>
    <row r="21" spans="1:15" ht="14.25" customHeight="1">
      <c r="A21" s="151"/>
      <c r="B21" s="87" t="s">
        <v>17</v>
      </c>
      <c r="C21" s="74">
        <f ca="1">'Rīga pārējie'!C21+'Rīga valsts'!C21</f>
        <v>0</v>
      </c>
      <c r="D21" s="74">
        <f ca="1">'Rīga pārējie'!D21+'Rīga valsts'!D21</f>
        <v>0</v>
      </c>
      <c r="E21" s="74">
        <f ca="1">'Rīga pārējie'!E21+'Rīga valsts'!E21</f>
        <v>0</v>
      </c>
      <c r="F21" s="74">
        <f ca="1">'Rīga pārējie'!F21+'Rīga valsts'!F21</f>
        <v>0</v>
      </c>
      <c r="G21" s="121">
        <f t="shared" si="2"/>
        <v>0</v>
      </c>
      <c r="H21" s="74">
        <f ca="1">'Rīga pārējie'!H21+'Rīga valsts'!H21</f>
        <v>13</v>
      </c>
      <c r="I21" s="74">
        <f ca="1">'Rīga pārējie'!I21+'Rīga valsts'!I21</f>
        <v>0</v>
      </c>
      <c r="J21" s="74">
        <f ca="1">'Rīga pārējie'!J21+'Rīga valsts'!J21</f>
        <v>0</v>
      </c>
      <c r="K21" s="102">
        <f t="shared" si="3"/>
        <v>13</v>
      </c>
      <c r="L21" s="102">
        <f t="shared" si="4"/>
        <v>13</v>
      </c>
      <c r="M21" s="74">
        <f ca="1">'Rīga valsts'!M21+'Rīga pārējie'!M21</f>
        <v>0</v>
      </c>
      <c r="N21" s="90">
        <f t="shared" si="5"/>
        <v>13</v>
      </c>
      <c r="O21" s="15"/>
    </row>
    <row r="22" spans="1:15" ht="14.25" customHeight="1">
      <c r="A22" s="59" t="s">
        <v>27</v>
      </c>
      <c r="B22" s="87" t="s">
        <v>16</v>
      </c>
      <c r="C22" s="74">
        <f ca="1">'Rīga pārējie'!C22+'Rīga valsts'!C22</f>
        <v>51.63</v>
      </c>
      <c r="D22" s="74">
        <f ca="1">'Rīga pārējie'!D22+'Rīga valsts'!D22</f>
        <v>44.809999999999995</v>
      </c>
      <c r="E22" s="74">
        <f ca="1">'Rīga pārējie'!E22+'Rīga valsts'!E22</f>
        <v>0</v>
      </c>
      <c r="F22" s="74">
        <f ca="1">'Rīga pārējie'!F22+'Rīga valsts'!F22</f>
        <v>0</v>
      </c>
      <c r="G22" s="121">
        <f t="shared" si="2"/>
        <v>96.44</v>
      </c>
      <c r="H22" s="74">
        <f ca="1">'Rīga pārējie'!H22+'Rīga valsts'!H22</f>
        <v>80.11999999999999</v>
      </c>
      <c r="I22" s="74">
        <f ca="1">'Rīga pārējie'!I22+'Rīga valsts'!I22</f>
        <v>1.4400000000000002</v>
      </c>
      <c r="J22" s="74">
        <f ca="1">'Rīga pārējie'!J22+'Rīga valsts'!J22</f>
        <v>0</v>
      </c>
      <c r="K22" s="102">
        <f t="shared" si="3"/>
        <v>81.559999999999988</v>
      </c>
      <c r="L22" s="102">
        <f t="shared" si="4"/>
        <v>178</v>
      </c>
      <c r="M22" s="74">
        <f ca="1">'Rīga valsts'!M22+'Rīga pārējie'!M22</f>
        <v>0.43000000000000005</v>
      </c>
      <c r="N22" s="90">
        <f t="shared" si="5"/>
        <v>178.43</v>
      </c>
      <c r="O22" s="15"/>
    </row>
    <row r="23" spans="1:15" ht="14.25" customHeight="1">
      <c r="A23" s="60"/>
      <c r="B23" s="87" t="s">
        <v>17</v>
      </c>
      <c r="C23" s="74">
        <f ca="1">'Rīga pārējie'!C23+'Rīga valsts'!C23</f>
        <v>5355</v>
      </c>
      <c r="D23" s="74">
        <f ca="1">'Rīga pārējie'!D23+'Rīga valsts'!D23</f>
        <v>3785</v>
      </c>
      <c r="E23" s="74">
        <f ca="1">'Rīga pārējie'!E23+'Rīga valsts'!E23</f>
        <v>0</v>
      </c>
      <c r="F23" s="74">
        <f ca="1">'Rīga pārējie'!F23+'Rīga valsts'!F23</f>
        <v>0</v>
      </c>
      <c r="G23" s="121">
        <f t="shared" si="2"/>
        <v>9140</v>
      </c>
      <c r="H23" s="74">
        <f ca="1">'Rīga pārējie'!H23+'Rīga valsts'!H23</f>
        <v>8093</v>
      </c>
      <c r="I23" s="74">
        <f ca="1">'Rīga pārējie'!I23+'Rīga valsts'!I23</f>
        <v>127</v>
      </c>
      <c r="J23" s="74">
        <f ca="1">'Rīga pārējie'!J23+'Rīga valsts'!J23</f>
        <v>0</v>
      </c>
      <c r="K23" s="102">
        <f t="shared" si="3"/>
        <v>8220</v>
      </c>
      <c r="L23" s="102">
        <f t="shared" si="4"/>
        <v>17360</v>
      </c>
      <c r="M23" s="74">
        <f ca="1">'Rīga valsts'!M23+'Rīga pārējie'!M23</f>
        <v>27</v>
      </c>
      <c r="N23" s="90">
        <f t="shared" si="5"/>
        <v>17387</v>
      </c>
      <c r="O23" s="15"/>
    </row>
    <row r="24" spans="1:15" ht="14.25" customHeight="1">
      <c r="A24" s="152" t="s">
        <v>28</v>
      </c>
      <c r="B24" s="87" t="s">
        <v>16</v>
      </c>
      <c r="C24" s="74">
        <f ca="1">'Rīga pārējie'!C24+'Rīga valsts'!C24</f>
        <v>583.79999999999995</v>
      </c>
      <c r="D24" s="74">
        <f ca="1">'Rīga pārējie'!D24+'Rīga valsts'!D24</f>
        <v>29.92</v>
      </c>
      <c r="E24" s="74">
        <f ca="1">'Rīga pārējie'!E24+'Rīga valsts'!E24</f>
        <v>3.33</v>
      </c>
      <c r="F24" s="74">
        <f ca="1">'Rīga pārējie'!F24+'Rīga valsts'!F24</f>
        <v>3.45</v>
      </c>
      <c r="G24" s="121">
        <f t="shared" si="2"/>
        <v>620.5</v>
      </c>
      <c r="H24" s="74">
        <f ca="1">'Rīga pārējie'!H24+'Rīga valsts'!H24</f>
        <v>91.949999999999989</v>
      </c>
      <c r="I24" s="74">
        <f ca="1">'Rīga pārējie'!I24+'Rīga valsts'!I24</f>
        <v>5.0600000000000005</v>
      </c>
      <c r="J24" s="74">
        <f ca="1">'Rīga pārējie'!J24+'Rīga valsts'!J24</f>
        <v>3.93</v>
      </c>
      <c r="K24" s="102">
        <f t="shared" si="3"/>
        <v>100.94</v>
      </c>
      <c r="L24" s="102">
        <f t="shared" si="4"/>
        <v>721.44</v>
      </c>
      <c r="M24" s="74">
        <f ca="1">'Rīga valsts'!M24+'Rīga pārējie'!M24</f>
        <v>11.07</v>
      </c>
      <c r="N24" s="90">
        <f t="shared" si="5"/>
        <v>732.5100000000001</v>
      </c>
      <c r="O24" s="15"/>
    </row>
    <row r="25" spans="1:15" ht="14.25" customHeight="1">
      <c r="A25" s="152"/>
      <c r="B25" s="87" t="s">
        <v>17</v>
      </c>
      <c r="C25" s="123">
        <f ca="1">'Rīga pārējie'!C25+'Rīga valsts'!C25</f>
        <v>6372</v>
      </c>
      <c r="D25" s="123">
        <f ca="1">'Rīga pārējie'!D25+'Rīga valsts'!D25</f>
        <v>1122</v>
      </c>
      <c r="E25" s="123">
        <f ca="1">'Rīga pārējie'!E25+'Rīga valsts'!E25</f>
        <v>24</v>
      </c>
      <c r="F25" s="123">
        <f ca="1">'Rīga pārējie'!F25+'Rīga valsts'!F25</f>
        <v>30</v>
      </c>
      <c r="G25" s="122">
        <f t="shared" si="2"/>
        <v>7548</v>
      </c>
      <c r="H25" s="123">
        <f ca="1">'Rīga pārējie'!H25+'Rīga valsts'!H25</f>
        <v>1624</v>
      </c>
      <c r="I25" s="123">
        <f ca="1">'Rīga pārējie'!I25+'Rīga valsts'!I25</f>
        <v>211</v>
      </c>
      <c r="J25" s="123">
        <f ca="1">'Rīga pārējie'!J25+'Rīga valsts'!J25</f>
        <v>152</v>
      </c>
      <c r="K25" s="115">
        <f t="shared" si="3"/>
        <v>1987</v>
      </c>
      <c r="L25" s="115">
        <f t="shared" si="4"/>
        <v>9535</v>
      </c>
      <c r="M25" s="123">
        <f ca="1">'Rīga valsts'!M25+'Rīga pārējie'!M25</f>
        <v>85</v>
      </c>
      <c r="N25" s="90">
        <f t="shared" si="5"/>
        <v>9620</v>
      </c>
      <c r="O25" s="15"/>
    </row>
    <row r="26" spans="1:15" ht="14.25" customHeight="1">
      <c r="A26" s="152" t="s">
        <v>29</v>
      </c>
      <c r="B26" s="87" t="s">
        <v>16</v>
      </c>
      <c r="C26" s="74">
        <f ca="1">'Rīga pārējie'!C26+'Rīga valsts'!C26</f>
        <v>4.32</v>
      </c>
      <c r="D26" s="74">
        <f ca="1">'Rīga pārējie'!D26+'Rīga valsts'!D26</f>
        <v>0</v>
      </c>
      <c r="E26" s="74">
        <f ca="1">'Rīga pārējie'!E26+'Rīga valsts'!E26</f>
        <v>0</v>
      </c>
      <c r="F26" s="74">
        <f ca="1">'Rīga pārējie'!F26+'Rīga valsts'!F26</f>
        <v>0</v>
      </c>
      <c r="G26" s="121">
        <f t="shared" si="2"/>
        <v>4.32</v>
      </c>
      <c r="H26" s="74">
        <f ca="1">'Rīga pārējie'!H26+'Rīga valsts'!H26</f>
        <v>0</v>
      </c>
      <c r="I26" s="74">
        <f ca="1">'Rīga pārējie'!I26+'Rīga valsts'!I26</f>
        <v>0</v>
      </c>
      <c r="J26" s="74">
        <f ca="1">'Rīga pārējie'!J26+'Rīga valsts'!J26</f>
        <v>0</v>
      </c>
      <c r="K26" s="102">
        <f t="shared" si="3"/>
        <v>0</v>
      </c>
      <c r="L26" s="102">
        <f t="shared" si="4"/>
        <v>4.32</v>
      </c>
      <c r="M26" s="74">
        <f ca="1">'Rīga valsts'!M26+'Rīga pārējie'!M26</f>
        <v>0</v>
      </c>
      <c r="N26" s="90">
        <f t="shared" si="5"/>
        <v>4.32</v>
      </c>
      <c r="O26" s="15"/>
    </row>
    <row r="27" spans="1:15" ht="14.25" customHeight="1">
      <c r="A27" s="152"/>
      <c r="B27" s="87" t="s">
        <v>17</v>
      </c>
      <c r="C27" s="74">
        <f ca="1">'Rīga pārējie'!C27+'Rīga valsts'!C27</f>
        <v>10</v>
      </c>
      <c r="D27" s="74">
        <f ca="1">'Rīga pārējie'!D27+'Rīga valsts'!D27</f>
        <v>0</v>
      </c>
      <c r="E27" s="74">
        <f ca="1">'Rīga pārējie'!E27+'Rīga valsts'!E27</f>
        <v>0</v>
      </c>
      <c r="F27" s="74">
        <f ca="1">'Rīga pārējie'!F27+'Rīga valsts'!F27</f>
        <v>0</v>
      </c>
      <c r="G27" s="121">
        <f t="shared" si="2"/>
        <v>10</v>
      </c>
      <c r="H27" s="74">
        <f ca="1">'Rīga pārējie'!H27+'Rīga valsts'!H27</f>
        <v>0</v>
      </c>
      <c r="I27" s="74">
        <f ca="1">'Rīga pārējie'!I27+'Rīga valsts'!I27</f>
        <v>0</v>
      </c>
      <c r="J27" s="74">
        <f ca="1">'Rīga pārējie'!J27+'Rīga valsts'!J27</f>
        <v>0</v>
      </c>
      <c r="K27" s="102">
        <f t="shared" si="3"/>
        <v>0</v>
      </c>
      <c r="L27" s="102">
        <f t="shared" si="4"/>
        <v>10</v>
      </c>
      <c r="M27" s="74">
        <f ca="1">'Rīga valsts'!M27+'Rīga pārējie'!M27</f>
        <v>0</v>
      </c>
      <c r="N27" s="90">
        <f t="shared" si="5"/>
        <v>10</v>
      </c>
      <c r="O27" s="15"/>
    </row>
    <row r="28" spans="1:15" ht="14.25" customHeight="1">
      <c r="A28" s="152" t="s">
        <v>30</v>
      </c>
      <c r="B28" s="87" t="s">
        <v>16</v>
      </c>
      <c r="C28" s="74">
        <f ca="1">'Rīga pārējie'!C28+'Rīga valsts'!C28</f>
        <v>0</v>
      </c>
      <c r="D28" s="74">
        <f ca="1">'Rīga pārējie'!D28+'Rīga valsts'!D28</f>
        <v>0.18</v>
      </c>
      <c r="E28" s="74">
        <f ca="1">'Rīga pārējie'!E28+'Rīga valsts'!E28</f>
        <v>0</v>
      </c>
      <c r="F28" s="74">
        <f ca="1">'Rīga pārējie'!F28+'Rīga valsts'!F28</f>
        <v>4.46</v>
      </c>
      <c r="G28" s="121">
        <f t="shared" si="2"/>
        <v>4.6399999999999997</v>
      </c>
      <c r="H28" s="74">
        <f ca="1">'Rīga pārējie'!H28+'Rīga valsts'!H28</f>
        <v>0</v>
      </c>
      <c r="I28" s="74">
        <f ca="1">'Rīga pārējie'!I28+'Rīga valsts'!I28</f>
        <v>0</v>
      </c>
      <c r="J28" s="74">
        <f ca="1">'Rīga pārējie'!J28+'Rīga valsts'!J28</f>
        <v>0</v>
      </c>
      <c r="K28" s="102">
        <f t="shared" si="3"/>
        <v>0</v>
      </c>
      <c r="L28" s="102">
        <f t="shared" si="4"/>
        <v>4.6399999999999997</v>
      </c>
      <c r="M28" s="74">
        <f ca="1">'Rīga valsts'!M28+'Rīga pārējie'!M28</f>
        <v>0</v>
      </c>
      <c r="N28" s="90">
        <f t="shared" si="5"/>
        <v>4.6399999999999997</v>
      </c>
      <c r="O28" s="15"/>
    </row>
    <row r="29" spans="1:15" ht="14.25" customHeight="1">
      <c r="A29" s="152"/>
      <c r="B29" s="87" t="s">
        <v>17</v>
      </c>
      <c r="C29" s="74">
        <f ca="1">'Rīga pārējie'!C29+'Rīga valsts'!C29</f>
        <v>0</v>
      </c>
      <c r="D29" s="74">
        <f ca="1">'Rīga pārējie'!D29+'Rīga valsts'!D29</f>
        <v>1</v>
      </c>
      <c r="E29" s="74">
        <f ca="1">'Rīga pārējie'!E29+'Rīga valsts'!E29</f>
        <v>0</v>
      </c>
      <c r="F29" s="74">
        <f ca="1">'Rīga pārējie'!F29+'Rīga valsts'!F29</f>
        <v>36</v>
      </c>
      <c r="G29" s="121">
        <f t="shared" si="2"/>
        <v>37</v>
      </c>
      <c r="H29" s="74">
        <f ca="1">'Rīga pārējie'!H29+'Rīga valsts'!H29</f>
        <v>0</v>
      </c>
      <c r="I29" s="74">
        <f ca="1">'Rīga pārējie'!I29+'Rīga valsts'!I29</f>
        <v>0</v>
      </c>
      <c r="J29" s="74">
        <f ca="1">'Rīga pārējie'!J29+'Rīga valsts'!J29</f>
        <v>0</v>
      </c>
      <c r="K29" s="102">
        <f t="shared" si="3"/>
        <v>0</v>
      </c>
      <c r="L29" s="102">
        <f t="shared" si="4"/>
        <v>37</v>
      </c>
      <c r="M29" s="74">
        <f ca="1">'Rīga valsts'!M29+'Rīga pārējie'!M29</f>
        <v>0</v>
      </c>
      <c r="N29" s="90">
        <f t="shared" si="5"/>
        <v>37</v>
      </c>
      <c r="O29" s="15"/>
    </row>
    <row r="30" spans="1:15" ht="14.25" customHeight="1">
      <c r="A30" s="152" t="s">
        <v>31</v>
      </c>
      <c r="B30" s="87" t="s">
        <v>16</v>
      </c>
      <c r="C30" s="74">
        <f ca="1">'Rīga pārējie'!C30+'Rīga valsts'!C30</f>
        <v>260.37</v>
      </c>
      <c r="D30" s="74">
        <f ca="1">'Rīga pārējie'!D30+'Rīga valsts'!D30</f>
        <v>38.150000000000006</v>
      </c>
      <c r="E30" s="74">
        <f ca="1">'Rīga pārējie'!E30+'Rīga valsts'!E30</f>
        <v>7.0000000000000007E-2</v>
      </c>
      <c r="F30" s="74">
        <f ca="1">'Rīga pārējie'!F30+'Rīga valsts'!F30</f>
        <v>0.30000000000000004</v>
      </c>
      <c r="G30" s="121">
        <f t="shared" si="2"/>
        <v>298.89</v>
      </c>
      <c r="H30" s="74">
        <f ca="1">'Rīga pārējie'!H30+'Rīga valsts'!H30</f>
        <v>175.39</v>
      </c>
      <c r="I30" s="74">
        <f ca="1">'Rīga pārējie'!I30+'Rīga valsts'!I30</f>
        <v>2.2200000000000002</v>
      </c>
      <c r="J30" s="74">
        <f ca="1">'Rīga pārējie'!J30+'Rīga valsts'!J30</f>
        <v>5.48</v>
      </c>
      <c r="K30" s="102">
        <f t="shared" si="3"/>
        <v>183.08999999999997</v>
      </c>
      <c r="L30" s="102">
        <f t="shared" si="4"/>
        <v>481.97999999999996</v>
      </c>
      <c r="M30" s="74">
        <f ca="1">'Rīga valsts'!M30+'Rīga pārējie'!M30</f>
        <v>14.990000000000002</v>
      </c>
      <c r="N30" s="90">
        <f t="shared" si="5"/>
        <v>496.96999999999997</v>
      </c>
      <c r="O30" s="15"/>
    </row>
    <row r="31" spans="1:15" ht="14.25" customHeight="1">
      <c r="A31" s="152"/>
      <c r="B31" s="87" t="s">
        <v>17</v>
      </c>
      <c r="C31" s="74">
        <f ca="1">'Rīga pārējie'!C31+'Rīga valsts'!C31</f>
        <v>31170</v>
      </c>
      <c r="D31" s="74">
        <f ca="1">'Rīga pārējie'!D31+'Rīga valsts'!D31</f>
        <v>5362</v>
      </c>
      <c r="E31" s="74">
        <f ca="1">'Rīga pārējie'!E31+'Rīga valsts'!E31</f>
        <v>18</v>
      </c>
      <c r="F31" s="74">
        <f ca="1">'Rīga pārējie'!F31+'Rīga valsts'!F31</f>
        <v>80</v>
      </c>
      <c r="G31" s="121">
        <f t="shared" si="2"/>
        <v>36630</v>
      </c>
      <c r="H31" s="74">
        <f ca="1">'Rīga pārējie'!H31+'Rīga valsts'!H31</f>
        <v>14997</v>
      </c>
      <c r="I31" s="74">
        <f ca="1">'Rīga pārējie'!I31+'Rīga valsts'!I31</f>
        <v>399</v>
      </c>
      <c r="J31" s="74">
        <f ca="1">'Rīga pārējie'!J31+'Rīga valsts'!J31</f>
        <v>1394</v>
      </c>
      <c r="K31" s="102">
        <f t="shared" si="3"/>
        <v>16790</v>
      </c>
      <c r="L31" s="102">
        <f t="shared" si="4"/>
        <v>53420</v>
      </c>
      <c r="M31" s="74">
        <f ca="1">'Rīga valsts'!M31+'Rīga pārējie'!M31</f>
        <v>2783</v>
      </c>
      <c r="N31" s="90">
        <f t="shared" si="5"/>
        <v>56203</v>
      </c>
      <c r="O31" s="15"/>
    </row>
    <row r="32" spans="1:15" ht="14.25" customHeight="1">
      <c r="A32" s="152" t="s">
        <v>32</v>
      </c>
      <c r="B32" s="87" t="s">
        <v>16</v>
      </c>
      <c r="C32" s="74">
        <f ca="1">'Rīga pārējie'!C32+'Rīga valsts'!C32</f>
        <v>0</v>
      </c>
      <c r="D32" s="74">
        <f ca="1">'Rīga pārējie'!D32+'Rīga valsts'!D32</f>
        <v>0</v>
      </c>
      <c r="E32" s="74">
        <f ca="1">'Rīga pārējie'!E32+'Rīga valsts'!E32</f>
        <v>0</v>
      </c>
      <c r="F32" s="74">
        <f ca="1">'Rīga pārējie'!F32+'Rīga valsts'!F32</f>
        <v>0</v>
      </c>
      <c r="G32" s="121">
        <f t="shared" si="2"/>
        <v>0</v>
      </c>
      <c r="H32" s="74">
        <f ca="1">'Rīga pārējie'!H32+'Rīga valsts'!H32</f>
        <v>0</v>
      </c>
      <c r="I32" s="74">
        <f ca="1">'Rīga pārējie'!I32+'Rīga valsts'!I32</f>
        <v>0</v>
      </c>
      <c r="J32" s="74">
        <f ca="1">'Rīga pārējie'!J32+'Rīga valsts'!J32</f>
        <v>0</v>
      </c>
      <c r="K32" s="102">
        <f t="shared" si="3"/>
        <v>0</v>
      </c>
      <c r="L32" s="102">
        <f t="shared" si="4"/>
        <v>0</v>
      </c>
      <c r="M32" s="74">
        <f ca="1">'Rīga valsts'!M32+'Rīga pārējie'!M32</f>
        <v>0</v>
      </c>
      <c r="N32" s="90">
        <f t="shared" si="5"/>
        <v>0</v>
      </c>
      <c r="O32" s="15"/>
    </row>
    <row r="33" spans="1:17" ht="14.25" customHeight="1">
      <c r="A33" s="152"/>
      <c r="B33" s="87" t="s">
        <v>17</v>
      </c>
      <c r="C33" s="74">
        <f ca="1">'Rīga pārējie'!C33+'Rīga valsts'!C33</f>
        <v>0</v>
      </c>
      <c r="D33" s="74">
        <f ca="1">'Rīga pārējie'!D33+'Rīga valsts'!D33</f>
        <v>0</v>
      </c>
      <c r="E33" s="74">
        <f ca="1">'Rīga pārējie'!E33+'Rīga valsts'!E33</f>
        <v>0</v>
      </c>
      <c r="F33" s="74">
        <f ca="1">'Rīga pārējie'!F33+'Rīga valsts'!F33</f>
        <v>0</v>
      </c>
      <c r="G33" s="121">
        <f t="shared" si="2"/>
        <v>0</v>
      </c>
      <c r="H33" s="74">
        <f ca="1">'Rīga pārējie'!H33+'Rīga valsts'!H33</f>
        <v>0</v>
      </c>
      <c r="I33" s="74">
        <f ca="1">'Rīga pārējie'!I33+'Rīga valsts'!I33</f>
        <v>0</v>
      </c>
      <c r="J33" s="74">
        <f ca="1">'Rīga pārējie'!J33+'Rīga valsts'!J33</f>
        <v>0</v>
      </c>
      <c r="K33" s="102">
        <f t="shared" si="3"/>
        <v>0</v>
      </c>
      <c r="L33" s="102">
        <f t="shared" si="4"/>
        <v>0</v>
      </c>
      <c r="M33" s="74">
        <f ca="1">'Rīga valsts'!M33+'Rīga pārējie'!M33</f>
        <v>0</v>
      </c>
      <c r="N33" s="90">
        <f t="shared" si="5"/>
        <v>0</v>
      </c>
      <c r="O33" s="15"/>
    </row>
    <row r="34" spans="1:17" ht="14.25" customHeight="1">
      <c r="A34" s="152" t="s">
        <v>33</v>
      </c>
      <c r="B34" s="87" t="s">
        <v>16</v>
      </c>
      <c r="C34" s="74">
        <f ca="1">'Rīga pārējie'!C34+'Rīga valsts'!C34</f>
        <v>1.21</v>
      </c>
      <c r="D34" s="74">
        <f ca="1">'Rīga pārējie'!D34+'Rīga valsts'!D34</f>
        <v>0</v>
      </c>
      <c r="E34" s="74">
        <f ca="1">'Rīga pārējie'!E34+'Rīga valsts'!E34</f>
        <v>0</v>
      </c>
      <c r="F34" s="74">
        <f ca="1">'Rīga pārējie'!F34+'Rīga valsts'!F34</f>
        <v>0</v>
      </c>
      <c r="G34" s="121">
        <f t="shared" si="2"/>
        <v>1.21</v>
      </c>
      <c r="H34" s="74">
        <f ca="1">'Rīga pārējie'!H34+'Rīga valsts'!H34</f>
        <v>0.21</v>
      </c>
      <c r="I34" s="74">
        <f ca="1">'Rīga pārējie'!I34+'Rīga valsts'!I34</f>
        <v>0.59</v>
      </c>
      <c r="J34" s="74">
        <f ca="1">'Rīga pārējie'!J34+'Rīga valsts'!J34</f>
        <v>0</v>
      </c>
      <c r="K34" s="102">
        <f t="shared" si="3"/>
        <v>0.79999999999999993</v>
      </c>
      <c r="L34" s="102">
        <f t="shared" si="4"/>
        <v>2.0099999999999998</v>
      </c>
      <c r="M34" s="74">
        <f ca="1">'Rīga valsts'!M34+'Rīga pārējie'!M34</f>
        <v>0.43</v>
      </c>
      <c r="N34" s="90">
        <f t="shared" si="5"/>
        <v>2.44</v>
      </c>
      <c r="O34" s="15"/>
    </row>
    <row r="35" spans="1:17" ht="14.25" customHeight="1">
      <c r="A35" s="152"/>
      <c r="B35" s="87" t="s">
        <v>17</v>
      </c>
      <c r="C35" s="123">
        <f ca="1">'Rīga pārējie'!C35+'Rīga valsts'!C35</f>
        <v>778</v>
      </c>
      <c r="D35" s="123">
        <f ca="1">'Rīga pārējie'!D35+'Rīga valsts'!D35</f>
        <v>0</v>
      </c>
      <c r="E35" s="123">
        <f ca="1">'Rīga pārējie'!E35+'Rīga valsts'!E35</f>
        <v>0</v>
      </c>
      <c r="F35" s="123">
        <f ca="1">'Rīga pārējie'!F35+'Rīga valsts'!F35</f>
        <v>0</v>
      </c>
      <c r="G35" s="122">
        <f t="shared" si="2"/>
        <v>778</v>
      </c>
      <c r="H35" s="123">
        <f ca="1">'Rīga pārējie'!H35+'Rīga valsts'!H35</f>
        <v>405.5</v>
      </c>
      <c r="I35" s="123">
        <f ca="1">'Rīga pārējie'!I35+'Rīga valsts'!I35</f>
        <v>44</v>
      </c>
      <c r="J35" s="123">
        <f ca="1">'Rīga pārējie'!J35+'Rīga valsts'!J35</f>
        <v>0</v>
      </c>
      <c r="K35" s="115">
        <f t="shared" si="3"/>
        <v>449.5</v>
      </c>
      <c r="L35" s="115">
        <f t="shared" si="4"/>
        <v>1227.5</v>
      </c>
      <c r="M35" s="123">
        <f ca="1">'Rīga valsts'!M35+'Rīga pārējie'!M35</f>
        <v>34.200000000000003</v>
      </c>
      <c r="N35" s="90">
        <f t="shared" si="5"/>
        <v>1261.7</v>
      </c>
      <c r="O35" s="15"/>
    </row>
    <row r="36" spans="1:17" ht="14.25" customHeight="1">
      <c r="A36" s="152" t="s">
        <v>34</v>
      </c>
      <c r="B36" s="87" t="s">
        <v>16</v>
      </c>
      <c r="C36" s="74">
        <f ca="1">'Rīga pārējie'!C36+'Rīga valsts'!C36</f>
        <v>12.899999999999999</v>
      </c>
      <c r="D36" s="74">
        <f ca="1">'Rīga pārējie'!D36+'Rīga valsts'!D36</f>
        <v>19.72</v>
      </c>
      <c r="E36" s="74">
        <f ca="1">'Rīga pārējie'!E36+'Rīga valsts'!E36</f>
        <v>18</v>
      </c>
      <c r="F36" s="74">
        <f ca="1">'Rīga pārējie'!F36+'Rīga valsts'!F36</f>
        <v>0</v>
      </c>
      <c r="G36" s="121">
        <f t="shared" si="2"/>
        <v>50.62</v>
      </c>
      <c r="H36" s="74">
        <f ca="1">'Rīga pārējie'!H36+'Rīga valsts'!H36</f>
        <v>1.2</v>
      </c>
      <c r="I36" s="74">
        <f ca="1">'Rīga pārējie'!I36+'Rīga valsts'!I36</f>
        <v>0</v>
      </c>
      <c r="J36" s="74">
        <f ca="1">'Rīga pārējie'!J36+'Rīga valsts'!J36</f>
        <v>0</v>
      </c>
      <c r="K36" s="102">
        <f t="shared" si="3"/>
        <v>1.2</v>
      </c>
      <c r="L36" s="102">
        <f t="shared" si="4"/>
        <v>51.82</v>
      </c>
      <c r="M36" s="74">
        <f ca="1">'Rīga valsts'!M36+'Rīga pārējie'!M36</f>
        <v>0</v>
      </c>
      <c r="N36" s="90">
        <f t="shared" si="5"/>
        <v>51.82</v>
      </c>
      <c r="O36" s="18"/>
      <c r="P36" s="18"/>
      <c r="Q36" s="16"/>
    </row>
    <row r="37" spans="1:17" ht="14.25" customHeight="1">
      <c r="A37" s="152"/>
      <c r="B37" s="87" t="s">
        <v>17</v>
      </c>
      <c r="C37" s="123">
        <f ca="1">'Rīga pārējie'!C37+'Rīga valsts'!C37</f>
        <v>50.330000000000005</v>
      </c>
      <c r="D37" s="123">
        <f ca="1">'Rīga pārējie'!D37+'Rīga valsts'!D37</f>
        <v>15.120000000000001</v>
      </c>
      <c r="E37" s="123">
        <f ca="1">'Rīga pārējie'!E37+'Rīga valsts'!E37</f>
        <v>10.220000000000001</v>
      </c>
      <c r="F37" s="123">
        <f ca="1">'Rīga pārējie'!F37+'Rīga valsts'!F37</f>
        <v>0</v>
      </c>
      <c r="G37" s="122">
        <f t="shared" si="2"/>
        <v>75.67</v>
      </c>
      <c r="H37" s="123">
        <f ca="1">'Rīga pārējie'!H37+'Rīga valsts'!H37</f>
        <v>6.66</v>
      </c>
      <c r="I37" s="123">
        <f ca="1">'Rīga pārējie'!I37+'Rīga valsts'!I37</f>
        <v>0</v>
      </c>
      <c r="J37" s="123">
        <f ca="1">'Rīga pārējie'!J37+'Rīga valsts'!J37</f>
        <v>0</v>
      </c>
      <c r="K37" s="115">
        <f t="shared" si="3"/>
        <v>6.66</v>
      </c>
      <c r="L37" s="115">
        <f t="shared" si="4"/>
        <v>82.33</v>
      </c>
      <c r="M37" s="123">
        <f ca="1">'Rīga valsts'!M37+'Rīga pārējie'!M37</f>
        <v>0</v>
      </c>
      <c r="N37" s="90">
        <f t="shared" si="5"/>
        <v>82.33</v>
      </c>
      <c r="O37" s="18"/>
      <c r="P37" s="18"/>
      <c r="Q37" s="16"/>
    </row>
    <row r="38" spans="1:17" ht="14.25" customHeight="1">
      <c r="A38" s="60" t="s">
        <v>35</v>
      </c>
      <c r="B38" s="87" t="s">
        <v>16</v>
      </c>
      <c r="C38" s="126">
        <f>C4+C12+C14+C16+C18+C20+C22+C24+C26+C28+C30+C32+C34+C36</f>
        <v>6569.1699999999992</v>
      </c>
      <c r="D38" s="102">
        <f t="shared" ref="D38:F39" si="6">D4+D12+D14+D16+D18+D20+D22+D24+D26+D28+D30+D32+D34+D36</f>
        <v>3875.4499999999994</v>
      </c>
      <c r="E38" s="102">
        <f t="shared" si="6"/>
        <v>38.6</v>
      </c>
      <c r="F38" s="102">
        <f t="shared" si="6"/>
        <v>52.52</v>
      </c>
      <c r="G38" s="121">
        <f>SUM(C38:F38)</f>
        <v>10535.74</v>
      </c>
      <c r="H38" s="102">
        <f t="shared" ref="H38:J39" si="7">H4+H12+H14+H16+H18+H20+H22+H24+H26+H28+H30+H32+H34+H36</f>
        <v>4970.17</v>
      </c>
      <c r="I38" s="102">
        <f t="shared" si="7"/>
        <v>387.42999999999995</v>
      </c>
      <c r="J38" s="102">
        <f t="shared" si="7"/>
        <v>608.88</v>
      </c>
      <c r="K38" s="102">
        <f>SUM(H38:J38)</f>
        <v>5966.4800000000005</v>
      </c>
      <c r="L38" s="102">
        <f>G38+K38</f>
        <v>16502.22</v>
      </c>
      <c r="M38" s="126">
        <f>M4+M12+M14+M16+M18+M20+M22+M24+M26+M28+M30+M32+M34+M36</f>
        <v>1621.6000000000004</v>
      </c>
      <c r="N38" s="90">
        <f t="shared" si="5"/>
        <v>18123.82</v>
      </c>
      <c r="O38" s="41"/>
      <c r="P38" s="18"/>
      <c r="Q38" s="16"/>
    </row>
    <row r="39" spans="1:17" ht="14.25" customHeight="1">
      <c r="A39" s="35"/>
      <c r="B39" s="87" t="s">
        <v>17</v>
      </c>
      <c r="C39" s="115">
        <f>C5+C13+C15+C17+C19+C21+C23+C25+C27+C29+C31+C33+C35+C37</f>
        <v>784289.33</v>
      </c>
      <c r="D39" s="115">
        <f t="shared" si="6"/>
        <v>351433.12</v>
      </c>
      <c r="E39" s="115">
        <f t="shared" si="6"/>
        <v>600.22</v>
      </c>
      <c r="F39" s="115">
        <f t="shared" si="6"/>
        <v>2803</v>
      </c>
      <c r="G39" s="122">
        <f t="shared" si="2"/>
        <v>1139125.67</v>
      </c>
      <c r="H39" s="115">
        <f t="shared" si="7"/>
        <v>702970.16</v>
      </c>
      <c r="I39" s="115">
        <f t="shared" si="7"/>
        <v>55046</v>
      </c>
      <c r="J39" s="115">
        <f t="shared" si="7"/>
        <v>116304</v>
      </c>
      <c r="K39" s="115">
        <f>SUM(H39:J39)</f>
        <v>874320.16</v>
      </c>
      <c r="L39" s="115">
        <f t="shared" si="4"/>
        <v>2013445.83</v>
      </c>
      <c r="M39" s="115">
        <f>M5+M13+M15+M17+M19+M21+M23+M25+M27+M29+M31+M33+M35+M37</f>
        <v>214066.2</v>
      </c>
      <c r="N39" s="90">
        <f t="shared" si="5"/>
        <v>2227512.0300000003</v>
      </c>
      <c r="O39" s="18"/>
      <c r="P39" s="18"/>
      <c r="Q39" s="16"/>
    </row>
    <row r="40" spans="1:17" ht="14.25" customHeight="1"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40"/>
      <c r="O40" s="18"/>
      <c r="P40" s="18"/>
      <c r="Q40" s="16"/>
    </row>
    <row r="41" spans="1:17" ht="14.25" customHeight="1"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39"/>
      <c r="O41" s="18"/>
      <c r="P41" s="18"/>
      <c r="Q41" s="16"/>
    </row>
    <row r="42" spans="1:17" ht="14.25" customHeight="1"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39"/>
      <c r="O42" s="15"/>
      <c r="Q42" s="16"/>
    </row>
    <row r="43" spans="1:17" ht="14.25" customHeight="1"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39"/>
      <c r="O43" s="15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honeticPr fontId="0" type="noConversion"/>
  <pageMargins left="0.17" right="0.17" top="0.22" bottom="0.19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Kurzeme valsts</vt:lpstr>
      <vt:lpstr>Kurzeme pārējie</vt:lpstr>
      <vt:lpstr>Kurzeme kopā</vt:lpstr>
      <vt:lpstr>Latgale valsts</vt:lpstr>
      <vt:lpstr>Latgale pārējie</vt:lpstr>
      <vt:lpstr>Latgale kopā</vt:lpstr>
      <vt:lpstr>Rīga valsts</vt:lpstr>
      <vt:lpstr>Rīga pārējie</vt:lpstr>
      <vt:lpstr>Rīga kopā</vt:lpstr>
      <vt:lpstr>Vidzeme valsts</vt:lpstr>
      <vt:lpstr>Vidzeme pārējie</vt:lpstr>
      <vt:lpstr>Vidzeme kopā</vt:lpstr>
      <vt:lpstr>Zemgale valst</vt:lpstr>
      <vt:lpstr>Zemgale pārējie</vt:lpstr>
      <vt:lpstr>Zemgale kopā</vt:lpstr>
      <vt:lpstr>Valsts kopā</vt:lpstr>
      <vt:lpstr>Pārējie kopā</vt:lpstr>
      <vt:lpstr>Visi kopā</vt:lpstr>
      <vt:lpstr>'Kurzeme pārējie'!OLE_LINK1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</dc:creator>
  <cp:lastModifiedBy>Aigars</cp:lastModifiedBy>
  <cp:lastPrinted>2017-04-18T12:27:31Z</cp:lastPrinted>
  <dcterms:created xsi:type="dcterms:W3CDTF">2014-04-10T08:20:52Z</dcterms:created>
  <dcterms:modified xsi:type="dcterms:W3CDTF">2019-04-30T12:54:48Z</dcterms:modified>
</cp:coreProperties>
</file>